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scla.zehndergroup.com\data_germany\data_lahr\Product_Management\40_Projekte\2022_Wärmepumpenheizkörper\0_Nova Neo Optimierung CIP\Excel\Final\"/>
    </mc:Choice>
  </mc:AlternateContent>
  <xr:revisionPtr revIDLastSave="0" documentId="13_ncr:1_{09F52D7C-556F-407C-B76F-249CBCCB40F0}" xr6:coauthVersionLast="47" xr6:coauthVersionMax="47" xr10:uidLastSave="{00000000-0000-0000-0000-000000000000}"/>
  <bookViews>
    <workbookView xWindow="-28920" yWindow="-1935" windowWidth="29040" windowHeight="15840" xr2:uid="{00000000-000D-0000-FFFF-FFFF00000000}"/>
  </bookViews>
  <sheets>
    <sheet name="Wärmeleistung" sheetId="3" r:id="rId1"/>
    <sheet name="Kühlleistu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Q14" i="4" s="1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G15" i="3"/>
  <c r="J22" i="3" s="1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2" i="3"/>
  <c r="K25" i="3" l="1"/>
  <c r="Q10" i="4"/>
  <c r="Q17" i="4"/>
  <c r="K26" i="4"/>
  <c r="K16" i="4"/>
  <c r="Q15" i="4"/>
  <c r="P10" i="4"/>
  <c r="P16" i="4"/>
  <c r="O15" i="4"/>
  <c r="N14" i="4"/>
  <c r="M13" i="4"/>
  <c r="L12" i="4"/>
  <c r="K11" i="4"/>
  <c r="P18" i="4"/>
  <c r="M17" i="4"/>
  <c r="O10" i="4"/>
  <c r="O16" i="4"/>
  <c r="N15" i="4"/>
  <c r="M14" i="4"/>
  <c r="L13" i="4"/>
  <c r="K12" i="4"/>
  <c r="K19" i="4"/>
  <c r="O18" i="4"/>
  <c r="L17" i="4"/>
  <c r="N10" i="4"/>
  <c r="N16" i="4"/>
  <c r="M15" i="4"/>
  <c r="L14" i="4"/>
  <c r="K13" i="4"/>
  <c r="Q11" i="4"/>
  <c r="K18" i="4"/>
  <c r="N18" i="4"/>
  <c r="K25" i="4"/>
  <c r="K17" i="4"/>
  <c r="J7" i="4"/>
  <c r="M16" i="4"/>
  <c r="L15" i="4"/>
  <c r="K14" i="4"/>
  <c r="Q12" i="4"/>
  <c r="P11" i="4"/>
  <c r="P19" i="4"/>
  <c r="M18" i="4"/>
  <c r="M25" i="4"/>
  <c r="M10" i="4"/>
  <c r="J22" i="4"/>
  <c r="L10" i="4"/>
  <c r="L16" i="4"/>
  <c r="K15" i="4"/>
  <c r="Q13" i="4"/>
  <c r="P12" i="4"/>
  <c r="O11" i="4"/>
  <c r="O19" i="4"/>
  <c r="L18" i="4"/>
  <c r="L25" i="4"/>
  <c r="P13" i="4"/>
  <c r="O12" i="4"/>
  <c r="N11" i="4"/>
  <c r="N19" i="4"/>
  <c r="P17" i="4"/>
  <c r="M26" i="4"/>
  <c r="P14" i="4"/>
  <c r="O13" i="4"/>
  <c r="N12" i="4"/>
  <c r="M11" i="4"/>
  <c r="M19" i="4"/>
  <c r="O17" i="4"/>
  <c r="L26" i="4"/>
  <c r="K10" i="4"/>
  <c r="Q16" i="4"/>
  <c r="P15" i="4"/>
  <c r="O14" i="4"/>
  <c r="N13" i="4"/>
  <c r="M12" i="4"/>
  <c r="L11" i="4"/>
  <c r="L19" i="4"/>
  <c r="N17" i="4"/>
  <c r="L25" i="3"/>
  <c r="P19" i="3"/>
  <c r="L26" i="3"/>
  <c r="M25" i="3"/>
  <c r="P18" i="3"/>
  <c r="O10" i="3"/>
  <c r="K26" i="3"/>
  <c r="M26" i="3"/>
  <c r="M19" i="3"/>
  <c r="K17" i="3"/>
  <c r="K18" i="3"/>
  <c r="L10" i="3"/>
  <c r="P17" i="3"/>
  <c r="O16" i="3"/>
  <c r="N15" i="3"/>
  <c r="M14" i="3"/>
  <c r="L13" i="3"/>
  <c r="K12" i="3"/>
  <c r="O17" i="3"/>
  <c r="N16" i="3"/>
  <c r="M15" i="3"/>
  <c r="L14" i="3"/>
  <c r="K13" i="3"/>
  <c r="Q11" i="3"/>
  <c r="K10" i="3"/>
  <c r="O18" i="3"/>
  <c r="N17" i="3"/>
  <c r="M16" i="3"/>
  <c r="L15" i="3"/>
  <c r="K14" i="3"/>
  <c r="Q12" i="3"/>
  <c r="P11" i="3"/>
  <c r="Q10" i="3"/>
  <c r="O19" i="3"/>
  <c r="N18" i="3"/>
  <c r="M17" i="3"/>
  <c r="L16" i="3"/>
  <c r="K15" i="3"/>
  <c r="Q13" i="3"/>
  <c r="P12" i="3"/>
  <c r="O11" i="3"/>
  <c r="P10" i="3"/>
  <c r="N19" i="3"/>
  <c r="M18" i="3"/>
  <c r="L17" i="3"/>
  <c r="K16" i="3"/>
  <c r="Q14" i="3"/>
  <c r="P13" i="3"/>
  <c r="O12" i="3"/>
  <c r="N11" i="3"/>
  <c r="Q15" i="3"/>
  <c r="P14" i="3"/>
  <c r="O13" i="3"/>
  <c r="N12" i="3"/>
  <c r="M11" i="3"/>
  <c r="N10" i="3"/>
  <c r="Q16" i="3"/>
  <c r="P15" i="3"/>
  <c r="O14" i="3"/>
  <c r="N13" i="3"/>
  <c r="M12" i="3"/>
  <c r="L11" i="3"/>
  <c r="L18" i="3"/>
  <c r="L19" i="3"/>
  <c r="M10" i="3"/>
  <c r="K19" i="3"/>
  <c r="Q17" i="3"/>
  <c r="P16" i="3"/>
  <c r="O15" i="3"/>
  <c r="N14" i="3"/>
  <c r="M13" i="3"/>
  <c r="L12" i="3"/>
  <c r="K11" i="3"/>
  <c r="J7" i="3"/>
</calcChain>
</file>

<file path=xl/sharedStrings.xml><?xml version="1.0" encoding="utf-8"?>
<sst xmlns="http://schemas.openxmlformats.org/spreadsheetml/2006/main" count="234" uniqueCount="107">
  <si>
    <t>Eingabe Parameter</t>
  </si>
  <si>
    <t>Entspricht</t>
  </si>
  <si>
    <t>Baulänge (mm)</t>
  </si>
  <si>
    <t>Bauhöhe (mm)</t>
  </si>
  <si>
    <t>-</t>
  </si>
  <si>
    <t>Log. Übertemperatur ΔT (K)</t>
  </si>
  <si>
    <t>Heizkörpersuche</t>
  </si>
  <si>
    <t>Benötigte Wärmeleistung (W)</t>
  </si>
  <si>
    <t>1) Auslegungsleistung bei Lüfterstufe 2</t>
  </si>
  <si>
    <t>Baulänge</t>
  </si>
  <si>
    <t>Bauhöhe</t>
  </si>
  <si>
    <t>Norm-Wärmeleistung</t>
  </si>
  <si>
    <t>Modell</t>
  </si>
  <si>
    <t>Exponent n bei Stufe 2</t>
  </si>
  <si>
    <t>VRX2-037-060/BP</t>
  </si>
  <si>
    <t>VRX2-037-070/BP</t>
  </si>
  <si>
    <t>VRX2-037-080/BP</t>
  </si>
  <si>
    <t>VRX2-037-100/BP</t>
  </si>
  <si>
    <t>VRX2-037-110/BP</t>
  </si>
  <si>
    <t>VRX2-037-120/BP</t>
  </si>
  <si>
    <t>VRX2-037-140/BP</t>
  </si>
  <si>
    <t>VRX2-037-150/BP</t>
  </si>
  <si>
    <t>VRX2-037-180/BP</t>
  </si>
  <si>
    <t>VRX2-037-200/BP</t>
  </si>
  <si>
    <t>VRX2-044-060/BP</t>
  </si>
  <si>
    <t>VRX2-044-070/BP</t>
  </si>
  <si>
    <t>VRX2-044-080/BP</t>
  </si>
  <si>
    <t>VRX2-044-100/BP</t>
  </si>
  <si>
    <t>VRX2-044-110/BP</t>
  </si>
  <si>
    <t>VRX2-044-120/BP</t>
  </si>
  <si>
    <t>VRX2-044-140/BP</t>
  </si>
  <si>
    <t>VRX2-044-150/BP</t>
  </si>
  <si>
    <t>VRX2-044-180/BP</t>
  </si>
  <si>
    <t>VRX2-044-200/BP</t>
  </si>
  <si>
    <t>VRX2-051-060/BP</t>
  </si>
  <si>
    <t>VRX2-051-070/BP</t>
  </si>
  <si>
    <t>VRX2-051-080/BP</t>
  </si>
  <si>
    <t>VRX2-051-100/BP</t>
  </si>
  <si>
    <t>VRX2-051-110/BP</t>
  </si>
  <si>
    <t>VRX2-051-120/BP</t>
  </si>
  <si>
    <t>VRX2-051-140/BP</t>
  </si>
  <si>
    <t>VRX2-051-150/BP</t>
  </si>
  <si>
    <t>VRX2-051-180/BP</t>
  </si>
  <si>
    <t>VRX2-051-200/BP</t>
  </si>
  <si>
    <t>VRX2-059-060/BP</t>
  </si>
  <si>
    <t>VRX2-059-070/BP</t>
  </si>
  <si>
    <t>VRX2-059-080/BP</t>
  </si>
  <si>
    <t>VRX2-059-100/BP</t>
  </si>
  <si>
    <t>VRX2-059-110/BP</t>
  </si>
  <si>
    <t>VRX2-059-120/BP</t>
  </si>
  <si>
    <t>VRX2-059-140/BP</t>
  </si>
  <si>
    <t>VRX2-059-150/BP</t>
  </si>
  <si>
    <t>VRX2-059-180/BP</t>
  </si>
  <si>
    <t>VRX2-059-200/BP</t>
  </si>
  <si>
    <t>VRX2-066-060/BP</t>
  </si>
  <si>
    <t>VRX2-066-070/BP</t>
  </si>
  <si>
    <t>VRX2-066-080/BP</t>
  </si>
  <si>
    <t>VRX2-066-100/BP</t>
  </si>
  <si>
    <t>VRX2-066-110/BP</t>
  </si>
  <si>
    <t>VRX2-066-120/BP</t>
  </si>
  <si>
    <t>VRX2-066-140/BP</t>
  </si>
  <si>
    <t>VRX2-066-150/BP</t>
  </si>
  <si>
    <t>VRX2-066-180/BP</t>
  </si>
  <si>
    <t>VRX2-066-200/BP</t>
  </si>
  <si>
    <t>VRX2-074-060/BP</t>
  </si>
  <si>
    <t>VRX2-074-070/BP</t>
  </si>
  <si>
    <t>VRX2-074-080/BP</t>
  </si>
  <si>
    <t>VRX2-074-100/BP</t>
  </si>
  <si>
    <t>VRX2-074-110/BP</t>
  </si>
  <si>
    <t>VRX2-074-120/BP</t>
  </si>
  <si>
    <t>VRX2-074-140/BP</t>
  </si>
  <si>
    <t>VRX2-074-150/BP</t>
  </si>
  <si>
    <t>VRX2-074-180/BP</t>
  </si>
  <si>
    <t>VRX2-074-200/BP</t>
  </si>
  <si>
    <t>VRX2-088-060/BP</t>
  </si>
  <si>
    <t>VRX2-088-070/BP</t>
  </si>
  <si>
    <t>VRX2-088-080/BP</t>
  </si>
  <si>
    <t>VRX2-088-100/BP</t>
  </si>
  <si>
    <t>VRX2-088-110/BP</t>
  </si>
  <si>
    <t>VRX2-088-120/BP</t>
  </si>
  <si>
    <t>VRX2-088-140/BP</t>
  </si>
  <si>
    <t>VRX2-088-150/BP</t>
  </si>
  <si>
    <t>Abmessungen</t>
  </si>
  <si>
    <t>1.</t>
  </si>
  <si>
    <t>2.</t>
  </si>
  <si>
    <t>3.</t>
  </si>
  <si>
    <t>Ergebnis der Heizkörpersuche</t>
  </si>
  <si>
    <t>Heizkörpersuche Zehnder Nova Neo</t>
  </si>
  <si>
    <r>
      <t>Zehnder Nova Neo Vertikal (VRV-…)</t>
    </r>
    <r>
      <rPr>
        <b/>
        <vertAlign val="superscript"/>
        <sz val="11"/>
        <color theme="1"/>
        <rFont val="Arial"/>
        <family val="2"/>
      </rPr>
      <t>1)</t>
    </r>
  </si>
  <si>
    <t>VRV-150-059/BP</t>
  </si>
  <si>
    <t>VRV-150-074/BP</t>
  </si>
  <si>
    <t>VRV-180-059/BP</t>
  </si>
  <si>
    <t>VRV-200-059/BP</t>
  </si>
  <si>
    <t>VRV-180-074/BP</t>
  </si>
  <si>
    <t>VRV-200-074/BP</t>
  </si>
  <si>
    <t>Benötigte Kühlleistung (W)</t>
  </si>
  <si>
    <t>Untertemperatur ΔT (K)</t>
  </si>
  <si>
    <t>Norm-Kühlleistung (10K 17/19/28)</t>
  </si>
  <si>
    <t>Kühlleistung: Obere Toleranzgrenze</t>
  </si>
  <si>
    <t>Kühlleistung: Untere Toleranzgrenze</t>
  </si>
  <si>
    <t>Wärmeleistung: Obere Toleranzgrenze</t>
  </si>
  <si>
    <t>Wärmeleistung: Untere Toleranzgrenze</t>
  </si>
  <si>
    <r>
      <t>Zehnder Nova Neo Horizontal (VRX2-…) Modelle ab 04.2024</t>
    </r>
    <r>
      <rPr>
        <b/>
        <vertAlign val="superscript"/>
        <sz val="11"/>
        <color theme="1"/>
        <rFont val="Arial"/>
        <family val="2"/>
      </rPr>
      <t>1)</t>
    </r>
  </si>
  <si>
    <r>
      <t>Vorlauftemperatur t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(°C)</t>
    </r>
  </si>
  <si>
    <r>
      <t>Rücklauftemperatur t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(°C)</t>
    </r>
  </si>
  <si>
    <r>
      <t>Raumtemperatur t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(°C)</t>
    </r>
  </si>
  <si>
    <r>
      <t>Raumtemperatur t</t>
    </r>
    <r>
      <rPr>
        <vertAlign val="subscript"/>
        <sz val="11"/>
        <color theme="1"/>
        <rFont val="Arial"/>
        <family val="2"/>
      </rPr>
      <t xml:space="preserve">r </t>
    </r>
    <r>
      <rPr>
        <sz val="11"/>
        <color theme="1"/>
        <rFont val="Arial"/>
        <family val="2"/>
      </rPr>
      <t>(°C)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</si>
</sst>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rgb="FFE3001B"/>
      <name val="Arial"/>
      <family val="2"/>
    </font>
    <font>
      <vertAlign val="subscript"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64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CE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2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5" fillId="2" borderId="0" xfId="0" applyFont="1" applyFill="1"/>
    <xf numFmtId="0" fontId="8" fillId="2" borderId="10" xfId="0" applyFont="1" applyFill="1" applyBorder="1" applyAlignment="1" applyProtection="1">
      <alignment horizontal="center" vertical="center"/>
      <protection locked="0"/>
    </xf>
    <xf numFmtId="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5" fillId="5" borderId="0" xfId="0" applyFont="1" applyFill="1"/>
    <xf numFmtId="0" fontId="5" fillId="6" borderId="0" xfId="0" applyFont="1" applyFill="1"/>
    <xf numFmtId="0" fontId="3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5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</cellXfs>
  <cellStyles count="2">
    <cellStyle name="Normal 3" xfId="1" xr:uid="{57290EB7-2970-4A8B-8C1C-8635833E33A0}"/>
    <cellStyle name="Standard" xfId="0" builtinId="0"/>
  </cellStyles>
  <dxfs count="2">
    <dxf>
      <fill>
        <patternFill>
          <bgColor rgb="FFE5ECED"/>
        </patternFill>
      </fill>
    </dxf>
    <dxf>
      <fill>
        <patternFill>
          <bgColor rgb="FFE5ECED"/>
        </patternFill>
      </fill>
    </dxf>
  </dxfs>
  <tableStyles count="0" defaultTableStyle="TableStyleMedium2" defaultPivotStyle="PivotStyleLight16"/>
  <colors>
    <mruColors>
      <color rgb="FFE5ECED"/>
      <color rgb="FFB2C7CA"/>
      <color rgb="FFE3001B"/>
      <color rgb="FFEBFFFF"/>
      <color rgb="FF00464E"/>
      <color rgb="FFCCE8CA"/>
      <color rgb="FF00808E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193633</xdr:colOff>
      <xdr:row>1</xdr:row>
      <xdr:rowOff>3133</xdr:rowOff>
    </xdr:from>
    <xdr:to>
      <xdr:col>2</xdr:col>
      <xdr:colOff>228600</xdr:colOff>
      <xdr:row>3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B2EA35E-C198-94DE-5536-D64C271F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08" y="184108"/>
          <a:ext cx="796967" cy="796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193633</xdr:colOff>
      <xdr:row>1</xdr:row>
      <xdr:rowOff>3133</xdr:rowOff>
    </xdr:from>
    <xdr:to>
      <xdr:col>2</xdr:col>
      <xdr:colOff>228600</xdr:colOff>
      <xdr:row>4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682B4C-A35F-4644-87C7-9376E1A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08" y="193633"/>
          <a:ext cx="796967" cy="79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F0B6-7EB4-4716-BB7E-3642DA111A27}">
  <sheetPr>
    <tabColor theme="7"/>
    <pageSetUpPr fitToPage="1"/>
  </sheetPr>
  <dimension ref="B1:Z75"/>
  <sheetViews>
    <sheetView tabSelected="1" zoomScaleNormal="100" workbookViewId="0"/>
  </sheetViews>
  <sheetFormatPr baseColWidth="10" defaultRowHeight="14.25" outlineLevelCol="1" x14ac:dyDescent="0.2"/>
  <cols>
    <col min="1" max="1" width="3.85546875" style="1" customWidth="1"/>
    <col min="2" max="2" width="11.42578125" style="1"/>
    <col min="3" max="3" width="5.5703125" style="1" customWidth="1"/>
    <col min="4" max="4" width="3.85546875" style="1" customWidth="1"/>
    <col min="5" max="5" width="2.140625" style="1" customWidth="1"/>
    <col min="6" max="6" width="38.140625" style="1" customWidth="1"/>
    <col min="7" max="7" width="10.85546875" style="2" customWidth="1"/>
    <col min="8" max="9" width="11.42578125" style="1"/>
    <col min="10" max="10" width="16.28515625" style="1" customWidth="1"/>
    <col min="11" max="11" width="14.140625" style="1" customWidth="1"/>
    <col min="12" max="19" width="11.42578125" style="1"/>
    <col min="20" max="21" width="11.42578125" style="1" hidden="1" customWidth="1" outlineLevel="1"/>
    <col min="22" max="22" width="14.42578125" style="1" hidden="1" customWidth="1" outlineLevel="1"/>
    <col min="23" max="23" width="18.140625" style="1" hidden="1" customWidth="1" outlineLevel="1"/>
    <col min="24" max="24" width="22.42578125" style="1" hidden="1" customWidth="1" outlineLevel="1"/>
    <col min="25" max="25" width="22.7109375" style="1" hidden="1" customWidth="1" outlineLevel="1"/>
    <col min="26" max="26" width="11.42578125" style="1" collapsed="1"/>
    <col min="27" max="16384" width="11.42578125" style="1"/>
  </cols>
  <sheetData>
    <row r="1" spans="2:25" ht="15" x14ac:dyDescent="0.25">
      <c r="T1" s="18" t="s">
        <v>10</v>
      </c>
      <c r="U1" s="18" t="s">
        <v>9</v>
      </c>
      <c r="V1" s="18" t="s">
        <v>82</v>
      </c>
      <c r="W1" s="18" t="s">
        <v>12</v>
      </c>
      <c r="X1" s="18" t="s">
        <v>11</v>
      </c>
      <c r="Y1" s="18" t="s">
        <v>13</v>
      </c>
    </row>
    <row r="2" spans="2:25" ht="33.75" x14ac:dyDescent="0.5">
      <c r="B2" s="5"/>
      <c r="C2" s="8"/>
      <c r="D2" s="8"/>
      <c r="E2" s="8"/>
      <c r="F2" s="6" t="s">
        <v>87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T2" s="1">
        <v>1500</v>
      </c>
      <c r="U2" s="1">
        <v>592</v>
      </c>
      <c r="V2" s="1" t="str">
        <f>CONCATENATE(T2,"x",U2)</f>
        <v>1500x592</v>
      </c>
      <c r="W2" s="1" t="s">
        <v>89</v>
      </c>
      <c r="X2" s="1">
        <v>2305</v>
      </c>
      <c r="Y2" s="1">
        <v>0.98</v>
      </c>
    </row>
    <row r="3" spans="2:25" ht="15" customHeight="1" x14ac:dyDescent="0.2">
      <c r="B3" s="10"/>
      <c r="R3" s="11"/>
      <c r="T3" s="1">
        <v>1500</v>
      </c>
      <c r="U3" s="1">
        <v>740</v>
      </c>
      <c r="V3" s="1" t="str">
        <f t="shared" ref="V3:V66" si="0">CONCATENATE(T3,"x",U3)</f>
        <v>1500x740</v>
      </c>
      <c r="W3" s="1" t="s">
        <v>90</v>
      </c>
      <c r="X3" s="1">
        <v>2427</v>
      </c>
      <c r="Y3" s="1">
        <v>1</v>
      </c>
    </row>
    <row r="4" spans="2:25" ht="15" customHeight="1" x14ac:dyDescent="0.2">
      <c r="B4" s="10"/>
      <c r="R4" s="11"/>
      <c r="T4" s="1">
        <v>1800</v>
      </c>
      <c r="U4" s="1">
        <v>592</v>
      </c>
      <c r="V4" s="1" t="str">
        <f t="shared" si="0"/>
        <v>1800x592</v>
      </c>
      <c r="W4" s="1" t="s">
        <v>91</v>
      </c>
      <c r="X4" s="1">
        <v>2955</v>
      </c>
      <c r="Y4" s="1">
        <v>0.98</v>
      </c>
    </row>
    <row r="5" spans="2:25" ht="15" customHeight="1" x14ac:dyDescent="0.2">
      <c r="B5" s="10"/>
      <c r="R5" s="11"/>
      <c r="T5" s="1">
        <v>1800</v>
      </c>
      <c r="U5" s="1">
        <v>740</v>
      </c>
      <c r="V5" s="1" t="str">
        <f t="shared" si="0"/>
        <v>1800x740</v>
      </c>
      <c r="W5" s="1" t="s">
        <v>93</v>
      </c>
      <c r="X5" s="1">
        <v>3070</v>
      </c>
      <c r="Y5" s="1">
        <v>0.98</v>
      </c>
    </row>
    <row r="6" spans="2:25" ht="15" customHeight="1" x14ac:dyDescent="0.25">
      <c r="B6" s="10"/>
      <c r="J6" s="31" t="s">
        <v>102</v>
      </c>
      <c r="K6" s="31"/>
      <c r="L6" s="31"/>
      <c r="M6" s="31"/>
      <c r="N6" s="31"/>
      <c r="O6" s="31"/>
      <c r="P6" s="31"/>
      <c r="Q6" s="31"/>
      <c r="R6" s="11"/>
      <c r="T6" s="1">
        <v>2000</v>
      </c>
      <c r="U6" s="1">
        <v>592</v>
      </c>
      <c r="V6" s="1" t="str">
        <f t="shared" si="0"/>
        <v>2000x592</v>
      </c>
      <c r="W6" s="1" t="s">
        <v>92</v>
      </c>
      <c r="X6" s="1">
        <v>3314</v>
      </c>
      <c r="Y6" s="1">
        <v>0.96</v>
      </c>
    </row>
    <row r="7" spans="2:25" ht="15" customHeight="1" thickBot="1" x14ac:dyDescent="0.3">
      <c r="B7" s="10"/>
      <c r="D7" s="17" t="s">
        <v>83</v>
      </c>
      <c r="F7" s="32" t="s">
        <v>0</v>
      </c>
      <c r="G7" s="32"/>
      <c r="J7" s="33" t="str">
        <f>CONCATENATE("Wärmeleistung (W) bei Systemtemperatur (ΔT ",G15," K: ",G8,"/",G10,"/",G12," °C) und Lüfterstufe 2.")</f>
        <v>Wärmeleistung (W) bei Systemtemperatur (ΔT 29,72 K: 55/45/20 °C) und Lüfterstufe 2.</v>
      </c>
      <c r="K7" s="33"/>
      <c r="L7" s="33"/>
      <c r="M7" s="33"/>
      <c r="N7" s="33"/>
      <c r="O7" s="33"/>
      <c r="P7" s="33"/>
      <c r="Q7" s="33"/>
      <c r="R7" s="11"/>
      <c r="T7" s="1">
        <v>2000</v>
      </c>
      <c r="U7" s="1">
        <v>740</v>
      </c>
      <c r="V7" s="1" t="str">
        <f t="shared" si="0"/>
        <v>2000x740</v>
      </c>
      <c r="W7" s="1" t="s">
        <v>94</v>
      </c>
      <c r="X7" s="1">
        <v>3470</v>
      </c>
      <c r="Y7" s="1">
        <v>0.98</v>
      </c>
    </row>
    <row r="8" spans="2:25" ht="15" customHeight="1" thickBot="1" x14ac:dyDescent="0.4">
      <c r="B8" s="10"/>
      <c r="F8" s="25" t="s">
        <v>103</v>
      </c>
      <c r="G8" s="19">
        <v>55</v>
      </c>
      <c r="J8" s="33" t="s">
        <v>2</v>
      </c>
      <c r="K8" s="33" t="s">
        <v>3</v>
      </c>
      <c r="L8" s="33"/>
      <c r="M8" s="33"/>
      <c r="N8" s="33"/>
      <c r="O8" s="33"/>
      <c r="P8" s="33"/>
      <c r="Q8" s="33"/>
      <c r="R8" s="11"/>
      <c r="T8" s="1">
        <v>370</v>
      </c>
      <c r="U8" s="1">
        <v>600</v>
      </c>
      <c r="V8" s="1" t="str">
        <f t="shared" si="0"/>
        <v>370x600</v>
      </c>
      <c r="W8" s="1" t="s">
        <v>14</v>
      </c>
      <c r="X8" s="1">
        <v>762</v>
      </c>
      <c r="Y8" s="1">
        <v>1.08</v>
      </c>
    </row>
    <row r="9" spans="2:25" ht="15" customHeight="1" thickBot="1" x14ac:dyDescent="0.25">
      <c r="B9" s="10"/>
      <c r="F9" s="25"/>
      <c r="G9" s="26"/>
      <c r="J9" s="33"/>
      <c r="K9" s="16">
        <v>370</v>
      </c>
      <c r="L9" s="16">
        <v>444</v>
      </c>
      <c r="M9" s="16">
        <v>518</v>
      </c>
      <c r="N9" s="16">
        <v>592</v>
      </c>
      <c r="O9" s="16">
        <v>666</v>
      </c>
      <c r="P9" s="16">
        <v>740</v>
      </c>
      <c r="Q9" s="16">
        <v>888</v>
      </c>
      <c r="R9" s="11"/>
      <c r="T9" s="1">
        <v>370</v>
      </c>
      <c r="U9" s="1">
        <v>700</v>
      </c>
      <c r="V9" s="1" t="str">
        <f t="shared" si="0"/>
        <v>370x700</v>
      </c>
      <c r="W9" s="1" t="s">
        <v>15</v>
      </c>
      <c r="X9" s="1">
        <v>926</v>
      </c>
      <c r="Y9" s="1">
        <v>1.08</v>
      </c>
    </row>
    <row r="10" spans="2:25" ht="15" customHeight="1" thickBot="1" x14ac:dyDescent="0.4">
      <c r="B10" s="10"/>
      <c r="F10" s="25" t="s">
        <v>104</v>
      </c>
      <c r="G10" s="19">
        <v>45</v>
      </c>
      <c r="J10" s="16">
        <v>600</v>
      </c>
      <c r="K10" s="3">
        <f t="shared" ref="K10:Q17" si="1">ROUND(VLOOKUP(CONCATENATE(K$9,"x",$J10),$V:$Y,3,FALSE)*($G$15/49.83)^VLOOKUP(CONCATENATE(K$9,"x",$J10),$V:$Y,4,FALSE),0)</f>
        <v>436</v>
      </c>
      <c r="L10" s="3">
        <f t="shared" si="1"/>
        <v>499</v>
      </c>
      <c r="M10" s="3">
        <f t="shared" si="1"/>
        <v>563</v>
      </c>
      <c r="N10" s="3">
        <f t="shared" si="1"/>
        <v>638</v>
      </c>
      <c r="O10" s="3">
        <f t="shared" si="1"/>
        <v>676</v>
      </c>
      <c r="P10" s="3">
        <f t="shared" si="1"/>
        <v>746</v>
      </c>
      <c r="Q10" s="3">
        <f t="shared" si="1"/>
        <v>869</v>
      </c>
      <c r="R10" s="11"/>
      <c r="T10" s="1">
        <v>370</v>
      </c>
      <c r="U10" s="1">
        <v>800</v>
      </c>
      <c r="V10" s="1" t="str">
        <f t="shared" si="0"/>
        <v>370x800</v>
      </c>
      <c r="W10" s="1" t="s">
        <v>16</v>
      </c>
      <c r="X10" s="1">
        <v>1090</v>
      </c>
      <c r="Y10" s="1">
        <v>1.08</v>
      </c>
    </row>
    <row r="11" spans="2:25" ht="15" customHeight="1" thickBot="1" x14ac:dyDescent="0.25">
      <c r="B11" s="10"/>
      <c r="F11" s="25"/>
      <c r="G11" s="26"/>
      <c r="J11" s="16">
        <v>700</v>
      </c>
      <c r="K11" s="3">
        <f t="shared" si="1"/>
        <v>530</v>
      </c>
      <c r="L11" s="3">
        <f t="shared" si="1"/>
        <v>606</v>
      </c>
      <c r="M11" s="3">
        <f t="shared" si="1"/>
        <v>684</v>
      </c>
      <c r="N11" s="3">
        <f t="shared" si="1"/>
        <v>775</v>
      </c>
      <c r="O11" s="3">
        <f t="shared" si="1"/>
        <v>821</v>
      </c>
      <c r="P11" s="3">
        <f t="shared" si="1"/>
        <v>907</v>
      </c>
      <c r="Q11" s="3">
        <f t="shared" si="1"/>
        <v>1056</v>
      </c>
      <c r="R11" s="11"/>
      <c r="T11" s="1">
        <v>370</v>
      </c>
      <c r="U11" s="1">
        <v>1000</v>
      </c>
      <c r="V11" s="1" t="str">
        <f t="shared" si="0"/>
        <v>370x1000</v>
      </c>
      <c r="W11" s="1" t="s">
        <v>17</v>
      </c>
      <c r="X11" s="1">
        <v>1419</v>
      </c>
      <c r="Y11" s="1">
        <v>1.08</v>
      </c>
    </row>
    <row r="12" spans="2:25" ht="15" customHeight="1" thickBot="1" x14ac:dyDescent="0.4">
      <c r="B12" s="10"/>
      <c r="F12" s="25" t="s">
        <v>105</v>
      </c>
      <c r="G12" s="19">
        <v>20</v>
      </c>
      <c r="J12" s="16">
        <v>800</v>
      </c>
      <c r="K12" s="3">
        <f t="shared" si="1"/>
        <v>624</v>
      </c>
      <c r="L12" s="3">
        <f t="shared" si="1"/>
        <v>714</v>
      </c>
      <c r="M12" s="3">
        <f t="shared" si="1"/>
        <v>805</v>
      </c>
      <c r="N12" s="3">
        <f t="shared" si="1"/>
        <v>913</v>
      </c>
      <c r="O12" s="3">
        <f t="shared" si="1"/>
        <v>967</v>
      </c>
      <c r="P12" s="3">
        <f t="shared" si="1"/>
        <v>1068</v>
      </c>
      <c r="Q12" s="3">
        <f t="shared" si="1"/>
        <v>1243</v>
      </c>
      <c r="R12" s="11"/>
      <c r="T12" s="1">
        <v>370</v>
      </c>
      <c r="U12" s="1">
        <v>1100</v>
      </c>
      <c r="V12" s="1" t="str">
        <f t="shared" si="0"/>
        <v>370x1100</v>
      </c>
      <c r="W12" s="1" t="s">
        <v>18</v>
      </c>
      <c r="X12" s="1">
        <v>1583</v>
      </c>
      <c r="Y12" s="1">
        <v>1.08</v>
      </c>
    </row>
    <row r="13" spans="2:25" ht="15" customHeight="1" x14ac:dyDescent="0.2">
      <c r="B13" s="10"/>
      <c r="J13" s="16">
        <v>1000</v>
      </c>
      <c r="K13" s="3">
        <f t="shared" si="1"/>
        <v>812</v>
      </c>
      <c r="L13" s="3">
        <f t="shared" si="1"/>
        <v>928</v>
      </c>
      <c r="M13" s="3">
        <f t="shared" si="1"/>
        <v>1048</v>
      </c>
      <c r="N13" s="3">
        <f t="shared" si="1"/>
        <v>1187</v>
      </c>
      <c r="O13" s="3">
        <f t="shared" si="1"/>
        <v>1258</v>
      </c>
      <c r="P13" s="3">
        <f t="shared" si="1"/>
        <v>1389</v>
      </c>
      <c r="Q13" s="3">
        <f t="shared" si="1"/>
        <v>1617</v>
      </c>
      <c r="R13" s="11"/>
      <c r="T13" s="1">
        <v>370</v>
      </c>
      <c r="U13" s="1">
        <v>1200</v>
      </c>
      <c r="V13" s="1" t="str">
        <f t="shared" si="0"/>
        <v>370x1200</v>
      </c>
      <c r="W13" s="1" t="s">
        <v>19</v>
      </c>
      <c r="X13" s="1">
        <v>1747</v>
      </c>
      <c r="Y13" s="1">
        <v>1.08</v>
      </c>
    </row>
    <row r="14" spans="2:25" ht="15" customHeight="1" x14ac:dyDescent="0.25">
      <c r="B14" s="10"/>
      <c r="F14" s="32" t="s">
        <v>1</v>
      </c>
      <c r="G14" s="32"/>
      <c r="J14" s="16">
        <v>1100</v>
      </c>
      <c r="K14" s="3">
        <f t="shared" si="1"/>
        <v>906</v>
      </c>
      <c r="L14" s="3">
        <f t="shared" si="1"/>
        <v>1036</v>
      </c>
      <c r="M14" s="3">
        <f t="shared" si="1"/>
        <v>1168</v>
      </c>
      <c r="N14" s="3">
        <f t="shared" si="1"/>
        <v>1325</v>
      </c>
      <c r="O14" s="3">
        <f t="shared" si="1"/>
        <v>1404</v>
      </c>
      <c r="P14" s="3">
        <f t="shared" si="1"/>
        <v>1550</v>
      </c>
      <c r="Q14" s="3">
        <f t="shared" si="1"/>
        <v>1804</v>
      </c>
      <c r="R14" s="11"/>
      <c r="T14" s="1">
        <v>370</v>
      </c>
      <c r="U14" s="1">
        <v>1400</v>
      </c>
      <c r="V14" s="1" t="str">
        <f t="shared" si="0"/>
        <v>370x1400</v>
      </c>
      <c r="W14" s="1" t="s">
        <v>20</v>
      </c>
      <c r="X14" s="1">
        <v>2188</v>
      </c>
      <c r="Y14" s="1">
        <v>1.0900000000000001</v>
      </c>
    </row>
    <row r="15" spans="2:25" ht="15" customHeight="1" x14ac:dyDescent="0.2">
      <c r="B15" s="10"/>
      <c r="F15" s="25" t="s">
        <v>5</v>
      </c>
      <c r="G15" s="27">
        <f>ROUND(($G$8-$G$10)/LN(($G$8-$G$12)/($G$10-$G$12)),2)</f>
        <v>29.72</v>
      </c>
      <c r="J15" s="16">
        <v>1200</v>
      </c>
      <c r="K15" s="3">
        <f t="shared" si="1"/>
        <v>1000</v>
      </c>
      <c r="L15" s="3">
        <f t="shared" si="1"/>
        <v>1143</v>
      </c>
      <c r="M15" s="3">
        <f t="shared" si="1"/>
        <v>1290</v>
      </c>
      <c r="N15" s="3">
        <f t="shared" si="1"/>
        <v>1462</v>
      </c>
      <c r="O15" s="3">
        <f t="shared" si="1"/>
        <v>1550</v>
      </c>
      <c r="P15" s="3">
        <f t="shared" si="1"/>
        <v>1710</v>
      </c>
      <c r="Q15" s="3">
        <f t="shared" si="1"/>
        <v>1991</v>
      </c>
      <c r="R15" s="11"/>
      <c r="T15" s="1">
        <v>370</v>
      </c>
      <c r="U15" s="1">
        <v>1500</v>
      </c>
      <c r="V15" s="1" t="str">
        <f t="shared" si="0"/>
        <v>370x1500</v>
      </c>
      <c r="W15" s="1" t="s">
        <v>21</v>
      </c>
      <c r="X15" s="1">
        <v>2408</v>
      </c>
      <c r="Y15" s="1">
        <v>1.0900000000000001</v>
      </c>
    </row>
    <row r="16" spans="2:25" ht="15" customHeight="1" x14ac:dyDescent="0.2">
      <c r="B16" s="10"/>
      <c r="J16" s="16">
        <v>1400</v>
      </c>
      <c r="K16" s="3">
        <f t="shared" si="1"/>
        <v>1246</v>
      </c>
      <c r="L16" s="3">
        <f t="shared" si="1"/>
        <v>1399</v>
      </c>
      <c r="M16" s="3">
        <f t="shared" si="1"/>
        <v>1550</v>
      </c>
      <c r="N16" s="3">
        <f t="shared" si="1"/>
        <v>1725</v>
      </c>
      <c r="O16" s="3">
        <f t="shared" si="1"/>
        <v>1829</v>
      </c>
      <c r="P16" s="3">
        <f t="shared" si="1"/>
        <v>1994</v>
      </c>
      <c r="Q16" s="3">
        <f t="shared" si="1"/>
        <v>2295</v>
      </c>
      <c r="R16" s="11"/>
      <c r="T16" s="1">
        <v>370</v>
      </c>
      <c r="U16" s="1">
        <v>1800</v>
      </c>
      <c r="V16" s="1" t="str">
        <f t="shared" si="0"/>
        <v>370x1800</v>
      </c>
      <c r="W16" s="1" t="s">
        <v>22</v>
      </c>
      <c r="X16" s="1">
        <v>3070</v>
      </c>
      <c r="Y16" s="1">
        <v>1.0900000000000001</v>
      </c>
    </row>
    <row r="17" spans="2:25" ht="15" customHeight="1" thickBot="1" x14ac:dyDescent="0.3">
      <c r="B17" s="10"/>
      <c r="D17" s="17" t="s">
        <v>84</v>
      </c>
      <c r="F17" s="28" t="s">
        <v>6</v>
      </c>
      <c r="G17" s="26"/>
      <c r="J17" s="16">
        <v>1500</v>
      </c>
      <c r="K17" s="3">
        <f t="shared" si="1"/>
        <v>1371</v>
      </c>
      <c r="L17" s="3">
        <f t="shared" si="1"/>
        <v>1526</v>
      </c>
      <c r="M17" s="3">
        <f t="shared" si="1"/>
        <v>1680</v>
      </c>
      <c r="N17" s="3">
        <f t="shared" si="1"/>
        <v>1856</v>
      </c>
      <c r="O17" s="3">
        <f t="shared" si="1"/>
        <v>1975</v>
      </c>
      <c r="P17" s="3">
        <f t="shared" si="1"/>
        <v>2142</v>
      </c>
      <c r="Q17" s="3">
        <f t="shared" si="1"/>
        <v>2437</v>
      </c>
      <c r="R17" s="11"/>
      <c r="T17" s="1">
        <v>370</v>
      </c>
      <c r="U17" s="1">
        <v>2000</v>
      </c>
      <c r="V17" s="1" t="str">
        <f t="shared" si="0"/>
        <v>370x2000</v>
      </c>
      <c r="W17" s="1" t="s">
        <v>23</v>
      </c>
      <c r="X17" s="1">
        <v>3510</v>
      </c>
      <c r="Y17" s="1">
        <v>1.0900000000000001</v>
      </c>
    </row>
    <row r="18" spans="2:25" ht="15" customHeight="1" thickBot="1" x14ac:dyDescent="0.25">
      <c r="B18" s="10"/>
      <c r="F18" s="25" t="s">
        <v>7</v>
      </c>
      <c r="G18" s="19">
        <v>700</v>
      </c>
      <c r="J18" s="16">
        <v>1800</v>
      </c>
      <c r="K18" s="3">
        <f t="shared" ref="K18:P19" si="2">ROUND(VLOOKUP(CONCATENATE(K$9,"x",$J18),$V:$Y,3,FALSE)*($G$15/49.83)^VLOOKUP(CONCATENATE(K$9,"x",$J18),$V:$Y,4,FALSE),0)</f>
        <v>1748</v>
      </c>
      <c r="L18" s="3">
        <f t="shared" si="2"/>
        <v>1909</v>
      </c>
      <c r="M18" s="3">
        <f t="shared" si="2"/>
        <v>2071</v>
      </c>
      <c r="N18" s="3">
        <f t="shared" si="2"/>
        <v>2251</v>
      </c>
      <c r="O18" s="3">
        <f t="shared" si="2"/>
        <v>2398</v>
      </c>
      <c r="P18" s="3">
        <f t="shared" si="2"/>
        <v>2568</v>
      </c>
      <c r="Q18" s="3" t="s">
        <v>4</v>
      </c>
      <c r="R18" s="11"/>
      <c r="T18" s="1">
        <v>444</v>
      </c>
      <c r="U18" s="1">
        <v>600</v>
      </c>
      <c r="V18" s="1" t="str">
        <f t="shared" si="0"/>
        <v>444x600</v>
      </c>
      <c r="W18" s="1" t="s">
        <v>24</v>
      </c>
      <c r="X18" s="1">
        <v>872</v>
      </c>
      <c r="Y18" s="1">
        <v>1.08</v>
      </c>
    </row>
    <row r="19" spans="2:25" ht="15" customHeight="1" thickBot="1" x14ac:dyDescent="0.25">
      <c r="B19" s="10"/>
      <c r="F19" s="25"/>
      <c r="G19" s="26"/>
      <c r="J19" s="16">
        <v>2000</v>
      </c>
      <c r="K19" s="3">
        <f t="shared" si="2"/>
        <v>1998</v>
      </c>
      <c r="L19" s="3">
        <f t="shared" si="2"/>
        <v>2164</v>
      </c>
      <c r="M19" s="3">
        <f t="shared" si="2"/>
        <v>2344</v>
      </c>
      <c r="N19" s="3">
        <f t="shared" si="2"/>
        <v>2514</v>
      </c>
      <c r="O19" s="3">
        <f t="shared" si="2"/>
        <v>2686</v>
      </c>
      <c r="P19" s="3">
        <f t="shared" si="2"/>
        <v>2845</v>
      </c>
      <c r="Q19" s="3" t="s">
        <v>4</v>
      </c>
      <c r="R19" s="11"/>
      <c r="T19" s="1">
        <v>444</v>
      </c>
      <c r="U19" s="1">
        <v>700</v>
      </c>
      <c r="V19" s="1" t="str">
        <f t="shared" si="0"/>
        <v>444x700</v>
      </c>
      <c r="W19" s="1" t="s">
        <v>25</v>
      </c>
      <c r="X19" s="1">
        <v>1059</v>
      </c>
      <c r="Y19" s="1">
        <v>1.08</v>
      </c>
    </row>
    <row r="20" spans="2:25" ht="15" customHeight="1" thickBot="1" x14ac:dyDescent="0.25">
      <c r="B20" s="10"/>
      <c r="F20" s="25" t="s">
        <v>100</v>
      </c>
      <c r="G20" s="20">
        <v>0.1</v>
      </c>
      <c r="O20" s="4" t="s">
        <v>8</v>
      </c>
      <c r="R20" s="11"/>
      <c r="T20" s="1">
        <v>444</v>
      </c>
      <c r="U20" s="1">
        <v>800</v>
      </c>
      <c r="V20" s="1" t="str">
        <f t="shared" si="0"/>
        <v>444x800</v>
      </c>
      <c r="W20" s="1" t="s">
        <v>26</v>
      </c>
      <c r="X20" s="1">
        <v>1247</v>
      </c>
      <c r="Y20" s="1">
        <v>1.08</v>
      </c>
    </row>
    <row r="21" spans="2:25" ht="15" customHeight="1" thickBot="1" x14ac:dyDescent="0.3">
      <c r="B21" s="10"/>
      <c r="F21" s="25"/>
      <c r="G21" s="26"/>
      <c r="J21" s="31" t="s">
        <v>88</v>
      </c>
      <c r="K21" s="31"/>
      <c r="L21" s="31"/>
      <c r="M21" s="31"/>
      <c r="N21" s="31"/>
      <c r="O21" s="31"/>
      <c r="P21" s="31"/>
      <c r="Q21" s="31"/>
      <c r="R21" s="11"/>
      <c r="T21" s="1">
        <v>444</v>
      </c>
      <c r="U21" s="1">
        <v>1000</v>
      </c>
      <c r="V21" s="1" t="str">
        <f t="shared" si="0"/>
        <v>444x1000</v>
      </c>
      <c r="W21" s="1" t="s">
        <v>27</v>
      </c>
      <c r="X21" s="1">
        <v>1622</v>
      </c>
      <c r="Y21" s="1">
        <v>1.08</v>
      </c>
    </row>
    <row r="22" spans="2:25" ht="15" customHeight="1" thickBot="1" x14ac:dyDescent="0.25">
      <c r="B22" s="10"/>
      <c r="F22" s="25" t="s">
        <v>101</v>
      </c>
      <c r="G22" s="20">
        <v>0.1</v>
      </c>
      <c r="J22" s="33" t="str">
        <f>CONCATENATE("Wärmeleistung (W) bei Systemtemperatur (ΔT ",G15," K: ",G8,"/",G10,"/",G12," °C) und Lüfterstufe 2.")</f>
        <v>Wärmeleistung (W) bei Systemtemperatur (ΔT 29,72 K: 55/45/20 °C) und Lüfterstufe 2.</v>
      </c>
      <c r="K22" s="33"/>
      <c r="L22" s="33"/>
      <c r="M22" s="33"/>
      <c r="N22" s="33"/>
      <c r="O22" s="33"/>
      <c r="P22" s="33"/>
      <c r="Q22" s="33"/>
      <c r="R22" s="11"/>
      <c r="T22" s="1">
        <v>444</v>
      </c>
      <c r="U22" s="1">
        <v>1100</v>
      </c>
      <c r="V22" s="1" t="str">
        <f t="shared" si="0"/>
        <v>444x1100</v>
      </c>
      <c r="W22" s="1" t="s">
        <v>28</v>
      </c>
      <c r="X22" s="1">
        <v>1810</v>
      </c>
      <c r="Y22" s="1">
        <v>1.08</v>
      </c>
    </row>
    <row r="23" spans="2:25" ht="15" customHeight="1" x14ac:dyDescent="0.2">
      <c r="B23" s="10"/>
      <c r="J23" s="33" t="s">
        <v>2</v>
      </c>
      <c r="K23" s="33" t="s">
        <v>3</v>
      </c>
      <c r="L23" s="33"/>
      <c r="M23" s="33"/>
      <c r="N23" s="33"/>
      <c r="O23" s="33"/>
      <c r="P23" s="33"/>
      <c r="Q23" s="33"/>
      <c r="R23" s="11"/>
      <c r="T23" s="1">
        <v>444</v>
      </c>
      <c r="U23" s="1">
        <v>1200</v>
      </c>
      <c r="V23" s="1" t="str">
        <f t="shared" si="0"/>
        <v>444x1200</v>
      </c>
      <c r="W23" s="1" t="s">
        <v>29</v>
      </c>
      <c r="X23" s="1">
        <v>1998</v>
      </c>
      <c r="Y23" s="1">
        <v>1.08</v>
      </c>
    </row>
    <row r="24" spans="2:25" ht="15" customHeight="1" x14ac:dyDescent="0.25">
      <c r="B24" s="10"/>
      <c r="D24" s="17" t="s">
        <v>85</v>
      </c>
      <c r="F24" s="29" t="s">
        <v>86</v>
      </c>
      <c r="G24" s="30"/>
      <c r="J24" s="33"/>
      <c r="K24" s="16">
        <v>1500</v>
      </c>
      <c r="L24" s="16">
        <v>1800</v>
      </c>
      <c r="M24" s="16">
        <v>2000</v>
      </c>
      <c r="N24" s="16" t="s">
        <v>4</v>
      </c>
      <c r="O24" s="16" t="s">
        <v>4</v>
      </c>
      <c r="P24" s="16" t="s">
        <v>4</v>
      </c>
      <c r="Q24" s="16" t="s">
        <v>4</v>
      </c>
      <c r="R24" s="11"/>
      <c r="T24" s="1">
        <v>444</v>
      </c>
      <c r="U24" s="1">
        <v>1400</v>
      </c>
      <c r="V24" s="1" t="str">
        <f t="shared" si="0"/>
        <v>444x1400</v>
      </c>
      <c r="W24" s="1" t="s">
        <v>30</v>
      </c>
      <c r="X24" s="1">
        <v>2444</v>
      </c>
      <c r="Y24" s="1">
        <v>1.08</v>
      </c>
    </row>
    <row r="25" spans="2:25" ht="15" customHeight="1" x14ac:dyDescent="0.2">
      <c r="B25" s="10"/>
      <c r="J25" s="16">
        <v>592</v>
      </c>
      <c r="K25" s="3">
        <f>ROUND(VLOOKUP(CONCATENATE(K$24,"x",$J25),$V:$Y,3,FALSE)*($G$15/49.83)^VLOOKUP(CONCATENATE(K$24,"x",$J25),$V:$Y,4,FALSE),0)</f>
        <v>1389</v>
      </c>
      <c r="L25" s="3">
        <f t="shared" ref="K25:M26" si="3">ROUND(VLOOKUP(CONCATENATE(L$24,"x",$J25),$V:$Y,3,FALSE)*($G$15/49.83)^VLOOKUP(CONCATENATE(L$24,"x",$J25),$V:$Y,4,FALSE),0)</f>
        <v>1781</v>
      </c>
      <c r="M25" s="3">
        <f t="shared" si="3"/>
        <v>2018</v>
      </c>
      <c r="N25" s="3" t="s">
        <v>4</v>
      </c>
      <c r="O25" s="3" t="s">
        <v>4</v>
      </c>
      <c r="P25" s="3" t="s">
        <v>4</v>
      </c>
      <c r="Q25" s="3" t="s">
        <v>4</v>
      </c>
      <c r="R25" s="11"/>
      <c r="T25" s="1">
        <v>444</v>
      </c>
      <c r="U25" s="1">
        <v>1500</v>
      </c>
      <c r="V25" s="1" t="str">
        <f t="shared" si="0"/>
        <v>444x1500</v>
      </c>
      <c r="W25" s="1" t="s">
        <v>31</v>
      </c>
      <c r="X25" s="1">
        <v>2667</v>
      </c>
      <c r="Y25" s="1">
        <v>1.08</v>
      </c>
    </row>
    <row r="26" spans="2:25" ht="15" customHeight="1" x14ac:dyDescent="0.2">
      <c r="B26" s="10"/>
      <c r="J26" s="16">
        <v>740</v>
      </c>
      <c r="K26" s="3">
        <f t="shared" si="3"/>
        <v>1448</v>
      </c>
      <c r="L26" s="3">
        <f t="shared" si="3"/>
        <v>1850</v>
      </c>
      <c r="M26" s="3">
        <f t="shared" si="3"/>
        <v>2091</v>
      </c>
      <c r="N26" s="3" t="s">
        <v>4</v>
      </c>
      <c r="O26" s="3" t="s">
        <v>4</v>
      </c>
      <c r="P26" s="3" t="s">
        <v>4</v>
      </c>
      <c r="Q26" s="3" t="s">
        <v>4</v>
      </c>
      <c r="R26" s="11"/>
      <c r="T26" s="1">
        <v>444</v>
      </c>
      <c r="U26" s="1">
        <v>1800</v>
      </c>
      <c r="V26" s="1" t="str">
        <f t="shared" si="0"/>
        <v>444x1800</v>
      </c>
      <c r="W26" s="1" t="s">
        <v>32</v>
      </c>
      <c r="X26" s="1">
        <v>3336</v>
      </c>
      <c r="Y26" s="1">
        <v>1.08</v>
      </c>
    </row>
    <row r="27" spans="2:25" ht="15" customHeight="1" x14ac:dyDescent="0.2">
      <c r="B27" s="10"/>
      <c r="O27" s="4" t="s">
        <v>8</v>
      </c>
      <c r="R27" s="11"/>
      <c r="T27" s="1">
        <v>444</v>
      </c>
      <c r="U27" s="1">
        <v>2000</v>
      </c>
      <c r="V27" s="1" t="str">
        <f t="shared" si="0"/>
        <v>444x2000</v>
      </c>
      <c r="W27" s="1" t="s">
        <v>33</v>
      </c>
      <c r="X27" s="1">
        <v>3782</v>
      </c>
      <c r="Y27" s="1">
        <v>1.08</v>
      </c>
    </row>
    <row r="28" spans="2:25" ht="15" customHeight="1" x14ac:dyDescent="0.2">
      <c r="B28" s="10"/>
      <c r="R28" s="11"/>
      <c r="T28" s="1">
        <v>518</v>
      </c>
      <c r="U28" s="1">
        <v>600</v>
      </c>
      <c r="V28" s="1" t="str">
        <f t="shared" si="0"/>
        <v>518x600</v>
      </c>
      <c r="W28" s="1" t="s">
        <v>34</v>
      </c>
      <c r="X28" s="1">
        <v>978</v>
      </c>
      <c r="Y28" s="1">
        <v>1.07</v>
      </c>
    </row>
    <row r="29" spans="2:25" ht="15" customHeight="1" x14ac:dyDescent="0.2">
      <c r="B29" s="12"/>
      <c r="C29" s="13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5"/>
      <c r="T29" s="1">
        <v>518</v>
      </c>
      <c r="U29" s="1">
        <v>700</v>
      </c>
      <c r="V29" s="1" t="str">
        <f t="shared" si="0"/>
        <v>518x700</v>
      </c>
      <c r="W29" s="1" t="s">
        <v>35</v>
      </c>
      <c r="X29" s="1">
        <v>1189</v>
      </c>
      <c r="Y29" s="1">
        <v>1.07</v>
      </c>
    </row>
    <row r="30" spans="2:25" ht="15" customHeight="1" x14ac:dyDescent="0.2">
      <c r="T30" s="1">
        <v>518</v>
      </c>
      <c r="U30" s="1">
        <v>800</v>
      </c>
      <c r="V30" s="1" t="str">
        <f t="shared" si="0"/>
        <v>518x800</v>
      </c>
      <c r="W30" s="1" t="s">
        <v>36</v>
      </c>
      <c r="X30" s="1">
        <v>1399</v>
      </c>
      <c r="Y30" s="1">
        <v>1.07</v>
      </c>
    </row>
    <row r="31" spans="2:25" ht="15" customHeight="1" x14ac:dyDescent="0.2">
      <c r="T31" s="1">
        <v>518</v>
      </c>
      <c r="U31" s="1">
        <v>1000</v>
      </c>
      <c r="V31" s="1" t="str">
        <f t="shared" si="0"/>
        <v>518x1000</v>
      </c>
      <c r="W31" s="1" t="s">
        <v>37</v>
      </c>
      <c r="X31" s="1">
        <v>1821</v>
      </c>
      <c r="Y31" s="1">
        <v>1.07</v>
      </c>
    </row>
    <row r="32" spans="2:25" x14ac:dyDescent="0.2">
      <c r="T32" s="1">
        <v>518</v>
      </c>
      <c r="U32" s="1">
        <v>1100</v>
      </c>
      <c r="V32" s="1" t="str">
        <f t="shared" si="0"/>
        <v>518x1100</v>
      </c>
      <c r="W32" s="1" t="s">
        <v>38</v>
      </c>
      <c r="X32" s="1">
        <v>2031</v>
      </c>
      <c r="Y32" s="1">
        <v>1.07</v>
      </c>
    </row>
    <row r="33" spans="20:25" x14ac:dyDescent="0.2">
      <c r="T33" s="1">
        <v>518</v>
      </c>
      <c r="U33" s="1">
        <v>1200</v>
      </c>
      <c r="V33" s="1" t="str">
        <f t="shared" si="0"/>
        <v>518x1200</v>
      </c>
      <c r="W33" s="1" t="s">
        <v>39</v>
      </c>
      <c r="X33" s="1">
        <v>2242</v>
      </c>
      <c r="Y33" s="1">
        <v>1.07</v>
      </c>
    </row>
    <row r="34" spans="20:25" x14ac:dyDescent="0.2">
      <c r="T34" s="1">
        <v>518</v>
      </c>
      <c r="U34" s="1">
        <v>1400</v>
      </c>
      <c r="V34" s="1" t="str">
        <f t="shared" si="0"/>
        <v>518x1400</v>
      </c>
      <c r="W34" s="1" t="s">
        <v>40</v>
      </c>
      <c r="X34" s="1">
        <v>2695</v>
      </c>
      <c r="Y34" s="1">
        <v>1.07</v>
      </c>
    </row>
    <row r="35" spans="20:25" x14ac:dyDescent="0.2">
      <c r="T35" s="1">
        <v>518</v>
      </c>
      <c r="U35" s="1">
        <v>1500</v>
      </c>
      <c r="V35" s="1" t="str">
        <f t="shared" si="0"/>
        <v>518x1500</v>
      </c>
      <c r="W35" s="1" t="s">
        <v>41</v>
      </c>
      <c r="X35" s="1">
        <v>2921</v>
      </c>
      <c r="Y35" s="1">
        <v>1.07</v>
      </c>
    </row>
    <row r="36" spans="20:25" x14ac:dyDescent="0.2">
      <c r="T36" s="1">
        <v>518</v>
      </c>
      <c r="U36" s="1">
        <v>1800</v>
      </c>
      <c r="V36" s="1" t="str">
        <f t="shared" si="0"/>
        <v>518x1800</v>
      </c>
      <c r="W36" s="1" t="s">
        <v>42</v>
      </c>
      <c r="X36" s="1">
        <v>3601</v>
      </c>
      <c r="Y36" s="1">
        <v>1.07</v>
      </c>
    </row>
    <row r="37" spans="20:25" x14ac:dyDescent="0.2">
      <c r="T37" s="1">
        <v>518</v>
      </c>
      <c r="U37" s="1">
        <v>2000</v>
      </c>
      <c r="V37" s="1" t="str">
        <f t="shared" si="0"/>
        <v>518x2000</v>
      </c>
      <c r="W37" s="1" t="s">
        <v>43</v>
      </c>
      <c r="X37" s="1">
        <v>4054</v>
      </c>
      <c r="Y37" s="1">
        <v>1.06</v>
      </c>
    </row>
    <row r="38" spans="20:25" x14ac:dyDescent="0.2">
      <c r="T38" s="1">
        <v>592</v>
      </c>
      <c r="U38" s="1">
        <v>600</v>
      </c>
      <c r="V38" s="1" t="str">
        <f t="shared" si="0"/>
        <v>592x600</v>
      </c>
      <c r="W38" s="1" t="s">
        <v>44</v>
      </c>
      <c r="X38" s="1">
        <v>1097</v>
      </c>
      <c r="Y38" s="1">
        <v>1.05</v>
      </c>
    </row>
    <row r="39" spans="20:25" x14ac:dyDescent="0.2">
      <c r="T39" s="1">
        <v>592</v>
      </c>
      <c r="U39" s="1">
        <v>700</v>
      </c>
      <c r="V39" s="1" t="str">
        <f t="shared" si="0"/>
        <v>592x700</v>
      </c>
      <c r="W39" s="1" t="s">
        <v>45</v>
      </c>
      <c r="X39" s="1">
        <v>1333</v>
      </c>
      <c r="Y39" s="1">
        <v>1.05</v>
      </c>
    </row>
    <row r="40" spans="20:25" x14ac:dyDescent="0.2">
      <c r="T40" s="1">
        <v>592</v>
      </c>
      <c r="U40" s="1">
        <v>800</v>
      </c>
      <c r="V40" s="1" t="str">
        <f t="shared" si="0"/>
        <v>592x800</v>
      </c>
      <c r="W40" s="1" t="s">
        <v>46</v>
      </c>
      <c r="X40" s="1">
        <v>1570</v>
      </c>
      <c r="Y40" s="1">
        <v>1.05</v>
      </c>
    </row>
    <row r="41" spans="20:25" x14ac:dyDescent="0.2">
      <c r="T41" s="1">
        <v>592</v>
      </c>
      <c r="U41" s="1">
        <v>1000</v>
      </c>
      <c r="V41" s="1" t="str">
        <f t="shared" si="0"/>
        <v>592x1000</v>
      </c>
      <c r="W41" s="1" t="s">
        <v>47</v>
      </c>
      <c r="X41" s="1">
        <v>2042</v>
      </c>
      <c r="Y41" s="1">
        <v>1.05</v>
      </c>
    </row>
    <row r="42" spans="20:25" x14ac:dyDescent="0.2">
      <c r="T42" s="1">
        <v>592</v>
      </c>
      <c r="U42" s="1">
        <v>1100</v>
      </c>
      <c r="V42" s="1" t="str">
        <f t="shared" si="0"/>
        <v>592x1100</v>
      </c>
      <c r="W42" s="1" t="s">
        <v>48</v>
      </c>
      <c r="X42" s="1">
        <v>2279</v>
      </c>
      <c r="Y42" s="1">
        <v>1.05</v>
      </c>
    </row>
    <row r="43" spans="20:25" x14ac:dyDescent="0.2">
      <c r="T43" s="1">
        <v>592</v>
      </c>
      <c r="U43" s="1">
        <v>1200</v>
      </c>
      <c r="V43" s="1" t="str">
        <f t="shared" si="0"/>
        <v>592x1200</v>
      </c>
      <c r="W43" s="1" t="s">
        <v>49</v>
      </c>
      <c r="X43" s="1">
        <v>2515</v>
      </c>
      <c r="Y43" s="1">
        <v>1.05</v>
      </c>
    </row>
    <row r="44" spans="20:25" x14ac:dyDescent="0.2">
      <c r="T44" s="1">
        <v>592</v>
      </c>
      <c r="U44" s="1">
        <v>1400</v>
      </c>
      <c r="V44" s="1" t="str">
        <f t="shared" si="0"/>
        <v>592x1400</v>
      </c>
      <c r="W44" s="1" t="s">
        <v>50</v>
      </c>
      <c r="X44" s="1">
        <v>2968</v>
      </c>
      <c r="Y44" s="1">
        <v>1.05</v>
      </c>
    </row>
    <row r="45" spans="20:25" x14ac:dyDescent="0.2">
      <c r="T45" s="1">
        <v>592</v>
      </c>
      <c r="U45" s="1">
        <v>1500</v>
      </c>
      <c r="V45" s="1" t="str">
        <f t="shared" si="0"/>
        <v>592x1500</v>
      </c>
      <c r="W45" s="1" t="s">
        <v>51</v>
      </c>
      <c r="X45" s="1">
        <v>3194</v>
      </c>
      <c r="Y45" s="1">
        <v>1.05</v>
      </c>
    </row>
    <row r="46" spans="20:25" x14ac:dyDescent="0.2">
      <c r="T46" s="1">
        <v>592</v>
      </c>
      <c r="U46" s="1">
        <v>1800</v>
      </c>
      <c r="V46" s="1" t="str">
        <f t="shared" si="0"/>
        <v>592x1800</v>
      </c>
      <c r="W46" s="1" t="s">
        <v>52</v>
      </c>
      <c r="X46" s="1">
        <v>3873</v>
      </c>
      <c r="Y46" s="1">
        <v>1.05</v>
      </c>
    </row>
    <row r="47" spans="20:25" x14ac:dyDescent="0.2">
      <c r="T47" s="1">
        <v>592</v>
      </c>
      <c r="U47" s="1">
        <v>2000</v>
      </c>
      <c r="V47" s="1" t="str">
        <f t="shared" si="0"/>
        <v>592x2000</v>
      </c>
      <c r="W47" s="1" t="s">
        <v>53</v>
      </c>
      <c r="X47" s="1">
        <v>4326</v>
      </c>
      <c r="Y47" s="1">
        <v>1.05</v>
      </c>
    </row>
    <row r="48" spans="20:25" x14ac:dyDescent="0.2">
      <c r="T48" s="1">
        <v>666</v>
      </c>
      <c r="U48" s="1">
        <v>600</v>
      </c>
      <c r="V48" s="1" t="str">
        <f t="shared" si="0"/>
        <v>666x600</v>
      </c>
      <c r="W48" s="1" t="s">
        <v>54</v>
      </c>
      <c r="X48" s="1">
        <v>1181</v>
      </c>
      <c r="Y48" s="1">
        <v>1.08</v>
      </c>
    </row>
    <row r="49" spans="20:25" x14ac:dyDescent="0.2">
      <c r="T49" s="1">
        <v>666</v>
      </c>
      <c r="U49" s="1">
        <v>700</v>
      </c>
      <c r="V49" s="1" t="str">
        <f t="shared" si="0"/>
        <v>666x700</v>
      </c>
      <c r="W49" s="1" t="s">
        <v>55</v>
      </c>
      <c r="X49" s="1">
        <v>1435</v>
      </c>
      <c r="Y49" s="1">
        <v>1.08</v>
      </c>
    </row>
    <row r="50" spans="20:25" x14ac:dyDescent="0.2">
      <c r="T50" s="1">
        <v>666</v>
      </c>
      <c r="U50" s="1">
        <v>800</v>
      </c>
      <c r="V50" s="1" t="str">
        <f t="shared" si="0"/>
        <v>666x800</v>
      </c>
      <c r="W50" s="1" t="s">
        <v>56</v>
      </c>
      <c r="X50" s="1">
        <v>1690</v>
      </c>
      <c r="Y50" s="1">
        <v>1.08</v>
      </c>
    </row>
    <row r="51" spans="20:25" x14ac:dyDescent="0.2">
      <c r="T51" s="1">
        <v>666</v>
      </c>
      <c r="U51" s="1">
        <v>1000</v>
      </c>
      <c r="V51" s="1" t="str">
        <f t="shared" si="0"/>
        <v>666x1000</v>
      </c>
      <c r="W51" s="1" t="s">
        <v>57</v>
      </c>
      <c r="X51" s="1">
        <v>2199</v>
      </c>
      <c r="Y51" s="1">
        <v>1.08</v>
      </c>
    </row>
    <row r="52" spans="20:25" x14ac:dyDescent="0.2">
      <c r="T52" s="1">
        <v>666</v>
      </c>
      <c r="U52" s="1">
        <v>1100</v>
      </c>
      <c r="V52" s="1" t="str">
        <f t="shared" si="0"/>
        <v>666x1100</v>
      </c>
      <c r="W52" s="1" t="s">
        <v>58</v>
      </c>
      <c r="X52" s="1">
        <v>2453</v>
      </c>
      <c r="Y52" s="1">
        <v>1.08</v>
      </c>
    </row>
    <row r="53" spans="20:25" x14ac:dyDescent="0.2">
      <c r="T53" s="1">
        <v>666</v>
      </c>
      <c r="U53" s="1">
        <v>1200</v>
      </c>
      <c r="V53" s="1" t="str">
        <f t="shared" si="0"/>
        <v>666x1200</v>
      </c>
      <c r="W53" s="1" t="s">
        <v>59</v>
      </c>
      <c r="X53" s="1">
        <v>2708</v>
      </c>
      <c r="Y53" s="1">
        <v>1.08</v>
      </c>
    </row>
    <row r="54" spans="20:25" x14ac:dyDescent="0.2">
      <c r="T54" s="1">
        <v>666</v>
      </c>
      <c r="U54" s="1">
        <v>1400</v>
      </c>
      <c r="V54" s="1" t="str">
        <f t="shared" si="0"/>
        <v>666x1400</v>
      </c>
      <c r="W54" s="1" t="s">
        <v>60</v>
      </c>
      <c r="X54" s="1">
        <v>3180</v>
      </c>
      <c r="Y54" s="1">
        <v>1.07</v>
      </c>
    </row>
    <row r="55" spans="20:25" x14ac:dyDescent="0.2">
      <c r="T55" s="1">
        <v>666</v>
      </c>
      <c r="U55" s="1">
        <v>1500</v>
      </c>
      <c r="V55" s="1" t="str">
        <f t="shared" si="0"/>
        <v>666x1500</v>
      </c>
      <c r="W55" s="1" t="s">
        <v>61</v>
      </c>
      <c r="X55" s="1">
        <v>3416</v>
      </c>
      <c r="Y55" s="1">
        <v>1.06</v>
      </c>
    </row>
    <row r="56" spans="20:25" x14ac:dyDescent="0.2">
      <c r="T56" s="1">
        <v>666</v>
      </c>
      <c r="U56" s="1">
        <v>1800</v>
      </c>
      <c r="V56" s="1" t="str">
        <f t="shared" si="0"/>
        <v>666x1800</v>
      </c>
      <c r="W56" s="1" t="s">
        <v>62</v>
      </c>
      <c r="X56" s="1">
        <v>4125</v>
      </c>
      <c r="Y56" s="1">
        <v>1.05</v>
      </c>
    </row>
    <row r="57" spans="20:25" x14ac:dyDescent="0.2">
      <c r="T57" s="1">
        <v>666</v>
      </c>
      <c r="U57" s="1">
        <v>2000</v>
      </c>
      <c r="V57" s="1" t="str">
        <f t="shared" si="0"/>
        <v>666x2000</v>
      </c>
      <c r="W57" s="1" t="s">
        <v>63</v>
      </c>
      <c r="X57" s="1">
        <v>4598</v>
      </c>
      <c r="Y57" s="1">
        <v>1.04</v>
      </c>
    </row>
    <row r="58" spans="20:25" x14ac:dyDescent="0.2">
      <c r="T58" s="1">
        <v>740</v>
      </c>
      <c r="U58" s="1">
        <v>600</v>
      </c>
      <c r="V58" s="1" t="str">
        <f t="shared" si="0"/>
        <v>740x600</v>
      </c>
      <c r="W58" s="1" t="s">
        <v>64</v>
      </c>
      <c r="X58" s="1">
        <v>1297</v>
      </c>
      <c r="Y58" s="1">
        <v>1.07</v>
      </c>
    </row>
    <row r="59" spans="20:25" x14ac:dyDescent="0.2">
      <c r="T59" s="1">
        <v>740</v>
      </c>
      <c r="U59" s="1">
        <v>700</v>
      </c>
      <c r="V59" s="1" t="str">
        <f t="shared" si="0"/>
        <v>740x700</v>
      </c>
      <c r="W59" s="1" t="s">
        <v>65</v>
      </c>
      <c r="X59" s="1">
        <v>1576</v>
      </c>
      <c r="Y59" s="1">
        <v>1.07</v>
      </c>
    </row>
    <row r="60" spans="20:25" x14ac:dyDescent="0.2">
      <c r="T60" s="1">
        <v>740</v>
      </c>
      <c r="U60" s="1">
        <v>800</v>
      </c>
      <c r="V60" s="1" t="str">
        <f t="shared" si="0"/>
        <v>740x800</v>
      </c>
      <c r="W60" s="1" t="s">
        <v>66</v>
      </c>
      <c r="X60" s="1">
        <v>1856</v>
      </c>
      <c r="Y60" s="1">
        <v>1.07</v>
      </c>
    </row>
    <row r="61" spans="20:25" x14ac:dyDescent="0.2">
      <c r="T61" s="1">
        <v>740</v>
      </c>
      <c r="U61" s="1">
        <v>1000</v>
      </c>
      <c r="V61" s="1" t="str">
        <f t="shared" si="0"/>
        <v>740x1000</v>
      </c>
      <c r="W61" s="1" t="s">
        <v>67</v>
      </c>
      <c r="X61" s="1">
        <v>2415</v>
      </c>
      <c r="Y61" s="1">
        <v>1.07</v>
      </c>
    </row>
    <row r="62" spans="20:25" x14ac:dyDescent="0.2">
      <c r="T62" s="1">
        <v>740</v>
      </c>
      <c r="U62" s="1">
        <v>1100</v>
      </c>
      <c r="V62" s="1" t="str">
        <f t="shared" si="0"/>
        <v>740x1100</v>
      </c>
      <c r="W62" s="1" t="s">
        <v>68</v>
      </c>
      <c r="X62" s="1">
        <v>2694</v>
      </c>
      <c r="Y62" s="1">
        <v>1.07</v>
      </c>
    </row>
    <row r="63" spans="20:25" x14ac:dyDescent="0.2">
      <c r="T63" s="1">
        <v>740</v>
      </c>
      <c r="U63" s="1">
        <v>1200</v>
      </c>
      <c r="V63" s="1" t="str">
        <f t="shared" si="0"/>
        <v>740x1200</v>
      </c>
      <c r="W63" s="1" t="s">
        <v>69</v>
      </c>
      <c r="X63" s="1">
        <v>2973</v>
      </c>
      <c r="Y63" s="1">
        <v>1.07</v>
      </c>
    </row>
    <row r="64" spans="20:25" x14ac:dyDescent="0.2">
      <c r="T64" s="1">
        <v>740</v>
      </c>
      <c r="U64" s="1">
        <v>1400</v>
      </c>
      <c r="V64" s="1" t="str">
        <f t="shared" si="0"/>
        <v>740x1400</v>
      </c>
      <c r="W64" s="1" t="s">
        <v>70</v>
      </c>
      <c r="X64" s="1">
        <v>3448</v>
      </c>
      <c r="Y64" s="1">
        <v>1.06</v>
      </c>
    </row>
    <row r="65" spans="20:25" x14ac:dyDescent="0.2">
      <c r="T65" s="1">
        <v>740</v>
      </c>
      <c r="U65" s="1">
        <v>1500</v>
      </c>
      <c r="V65" s="1" t="str">
        <f t="shared" si="0"/>
        <v>740x1500</v>
      </c>
      <c r="W65" s="1" t="s">
        <v>71</v>
      </c>
      <c r="X65" s="1">
        <v>3685</v>
      </c>
      <c r="Y65" s="1">
        <v>1.05</v>
      </c>
    </row>
    <row r="66" spans="20:25" x14ac:dyDescent="0.2">
      <c r="T66" s="1">
        <v>740</v>
      </c>
      <c r="U66" s="1">
        <v>1800</v>
      </c>
      <c r="V66" s="1" t="str">
        <f t="shared" si="0"/>
        <v>740x1800</v>
      </c>
      <c r="W66" s="1" t="s">
        <v>72</v>
      </c>
      <c r="X66" s="1">
        <v>4396</v>
      </c>
      <c r="Y66" s="1">
        <v>1.04</v>
      </c>
    </row>
    <row r="67" spans="20:25" x14ac:dyDescent="0.2">
      <c r="T67" s="1">
        <v>740</v>
      </c>
      <c r="U67" s="1">
        <v>2000</v>
      </c>
      <c r="V67" s="1" t="str">
        <f t="shared" ref="V67:V75" si="4">CONCATENATE(T67,"x",U67)</f>
        <v>740x2000</v>
      </c>
      <c r="W67" s="1" t="s">
        <v>73</v>
      </c>
      <c r="X67" s="1">
        <v>4870</v>
      </c>
      <c r="Y67" s="1">
        <v>1.04</v>
      </c>
    </row>
    <row r="68" spans="20:25" x14ac:dyDescent="0.2">
      <c r="T68" s="1">
        <v>888</v>
      </c>
      <c r="U68" s="1">
        <v>600</v>
      </c>
      <c r="V68" s="1" t="str">
        <f t="shared" si="4"/>
        <v>888x600</v>
      </c>
      <c r="W68" s="1" t="s">
        <v>74</v>
      </c>
      <c r="X68" s="1">
        <v>1510</v>
      </c>
      <c r="Y68" s="1">
        <v>1.07</v>
      </c>
    </row>
    <row r="69" spans="20:25" x14ac:dyDescent="0.2">
      <c r="T69" s="1">
        <v>888</v>
      </c>
      <c r="U69" s="1">
        <v>700</v>
      </c>
      <c r="V69" s="1" t="str">
        <f t="shared" si="4"/>
        <v>888x700</v>
      </c>
      <c r="W69" s="1" t="s">
        <v>75</v>
      </c>
      <c r="X69" s="1">
        <v>1835</v>
      </c>
      <c r="Y69" s="1">
        <v>1.07</v>
      </c>
    </row>
    <row r="70" spans="20:25" x14ac:dyDescent="0.2">
      <c r="T70" s="1">
        <v>888</v>
      </c>
      <c r="U70" s="1">
        <v>800</v>
      </c>
      <c r="V70" s="1" t="str">
        <f t="shared" si="4"/>
        <v>888x800</v>
      </c>
      <c r="W70" s="1" t="s">
        <v>76</v>
      </c>
      <c r="X70" s="1">
        <v>2160</v>
      </c>
      <c r="Y70" s="1">
        <v>1.07</v>
      </c>
    </row>
    <row r="71" spans="20:25" x14ac:dyDescent="0.2">
      <c r="T71" s="1">
        <v>888</v>
      </c>
      <c r="U71" s="1">
        <v>1000</v>
      </c>
      <c r="V71" s="1" t="str">
        <f t="shared" si="4"/>
        <v>888x1000</v>
      </c>
      <c r="W71" s="1" t="s">
        <v>77</v>
      </c>
      <c r="X71" s="1">
        <v>2811</v>
      </c>
      <c r="Y71" s="1">
        <v>1.07</v>
      </c>
    </row>
    <row r="72" spans="20:25" x14ac:dyDescent="0.2">
      <c r="T72" s="1">
        <v>888</v>
      </c>
      <c r="U72" s="1">
        <v>1100</v>
      </c>
      <c r="V72" s="1" t="str">
        <f t="shared" si="4"/>
        <v>888x1100</v>
      </c>
      <c r="W72" s="1" t="s">
        <v>78</v>
      </c>
      <c r="X72" s="1">
        <v>3136</v>
      </c>
      <c r="Y72" s="1">
        <v>1.07</v>
      </c>
    </row>
    <row r="73" spans="20:25" x14ac:dyDescent="0.2">
      <c r="T73" s="1">
        <v>888</v>
      </c>
      <c r="U73" s="1">
        <v>1200</v>
      </c>
      <c r="V73" s="1" t="str">
        <f t="shared" si="4"/>
        <v>888x1200</v>
      </c>
      <c r="W73" s="1" t="s">
        <v>79</v>
      </c>
      <c r="X73" s="1">
        <v>3461</v>
      </c>
      <c r="Y73" s="1">
        <v>1.07</v>
      </c>
    </row>
    <row r="74" spans="20:25" x14ac:dyDescent="0.2">
      <c r="T74" s="1">
        <v>888</v>
      </c>
      <c r="U74" s="1">
        <v>1400</v>
      </c>
      <c r="V74" s="1" t="str">
        <f t="shared" si="4"/>
        <v>888x1400</v>
      </c>
      <c r="W74" s="1" t="s">
        <v>80</v>
      </c>
      <c r="X74" s="1">
        <v>3949</v>
      </c>
      <c r="Y74" s="1">
        <v>1.05</v>
      </c>
    </row>
    <row r="75" spans="20:25" x14ac:dyDescent="0.2">
      <c r="T75" s="1">
        <v>888</v>
      </c>
      <c r="U75" s="1">
        <v>1500</v>
      </c>
      <c r="V75" s="1" t="str">
        <f t="shared" si="4"/>
        <v>888x1500</v>
      </c>
      <c r="W75" s="1" t="s">
        <v>81</v>
      </c>
      <c r="X75" s="1">
        <v>4193</v>
      </c>
      <c r="Y75" s="1">
        <v>1.05</v>
      </c>
    </row>
  </sheetData>
  <sheetProtection algorithmName="SHA-512" hashValue="n7d6rq+b/p/JCvFxEU2pvMMfONYlso0awm3DOdZRxw8h3LdqDv4l6dRVZ2+8behBsOyFjHgqK+VBaQAZChMPwQ==" saltValue="xN9aWAnmpVCmqkHnGNZr+w==" spinCount="100000" sheet="1" objects="1" scenarios="1"/>
  <mergeCells count="10">
    <mergeCell ref="J23:J24"/>
    <mergeCell ref="K23:Q23"/>
    <mergeCell ref="J22:Q22"/>
    <mergeCell ref="J21:Q21"/>
    <mergeCell ref="J7:Q7"/>
    <mergeCell ref="J6:Q6"/>
    <mergeCell ref="F7:G7"/>
    <mergeCell ref="F14:G14"/>
    <mergeCell ref="K8:Q8"/>
    <mergeCell ref="J8:J9"/>
  </mergeCells>
  <conditionalFormatting sqref="Q10:Q17 K10:P19 K25:M26">
    <cfRule type="cellIs" dxfId="1" priority="2" operator="between">
      <formula>$G$18+$G$18*$G$20</formula>
      <formula>$G$18-$G$18*$G$22</formula>
    </cfRule>
  </conditionalFormatting>
  <pageMargins left="0.25" right="0.25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5A73-C362-4C6F-ACAF-65B9E0B805F8}">
  <sheetPr>
    <tabColor theme="8"/>
    <pageSetUpPr fitToPage="1"/>
  </sheetPr>
  <dimension ref="B1:Z75"/>
  <sheetViews>
    <sheetView zoomScaleNormal="100" workbookViewId="0">
      <selection activeCell="G25" sqref="G25"/>
    </sheetView>
  </sheetViews>
  <sheetFormatPr baseColWidth="10" defaultRowHeight="14.25" outlineLevelCol="1" x14ac:dyDescent="0.2"/>
  <cols>
    <col min="1" max="1" width="3.85546875" style="1" customWidth="1"/>
    <col min="2" max="2" width="11.42578125" style="1"/>
    <col min="3" max="3" width="5.5703125" style="1" customWidth="1"/>
    <col min="4" max="4" width="3.85546875" style="1" customWidth="1"/>
    <col min="5" max="5" width="2.140625" style="1" customWidth="1"/>
    <col min="6" max="6" width="38.140625" style="1" customWidth="1"/>
    <col min="7" max="7" width="10.85546875" style="2" customWidth="1"/>
    <col min="8" max="9" width="11.42578125" style="1"/>
    <col min="10" max="10" width="16.28515625" style="1" customWidth="1"/>
    <col min="11" max="11" width="14.140625" style="1" customWidth="1"/>
    <col min="12" max="19" width="11.42578125" style="1"/>
    <col min="20" max="21" width="11.42578125" style="1" hidden="1" customWidth="1" outlineLevel="1"/>
    <col min="22" max="22" width="14.42578125" style="1" hidden="1" customWidth="1" outlineLevel="1"/>
    <col min="23" max="23" width="18.140625" style="1" hidden="1" customWidth="1" outlineLevel="1"/>
    <col min="24" max="24" width="35" style="1" hidden="1" customWidth="1" outlineLevel="1"/>
    <col min="25" max="25" width="22.7109375" style="1" hidden="1" customWidth="1" outlineLevel="1"/>
    <col min="26" max="26" width="11.42578125" style="1" collapsed="1"/>
    <col min="27" max="16384" width="11.42578125" style="1"/>
  </cols>
  <sheetData>
    <row r="1" spans="2:25" ht="15" x14ac:dyDescent="0.25">
      <c r="T1" s="18" t="s">
        <v>10</v>
      </c>
      <c r="U1" s="18" t="s">
        <v>9</v>
      </c>
      <c r="V1" s="18" t="s">
        <v>82</v>
      </c>
      <c r="W1" s="18" t="s">
        <v>12</v>
      </c>
      <c r="X1" s="18" t="s">
        <v>97</v>
      </c>
      <c r="Y1" s="18" t="s">
        <v>13</v>
      </c>
    </row>
    <row r="2" spans="2:25" ht="33.75" x14ac:dyDescent="0.5">
      <c r="B2" s="5"/>
      <c r="C2" s="8"/>
      <c r="D2" s="8"/>
      <c r="E2" s="8"/>
      <c r="F2" s="6" t="s">
        <v>87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T2" s="1">
        <v>1500</v>
      </c>
      <c r="U2" s="1">
        <v>592</v>
      </c>
      <c r="V2" s="1" t="str">
        <f>CONCATENATE(T2,"x",U2)</f>
        <v>1500x592</v>
      </c>
      <c r="W2" s="1" t="s">
        <v>89</v>
      </c>
      <c r="X2" s="1">
        <v>481</v>
      </c>
      <c r="Y2" s="1">
        <v>1.04</v>
      </c>
    </row>
    <row r="3" spans="2:25" x14ac:dyDescent="0.2">
      <c r="B3" s="10"/>
      <c r="R3" s="11"/>
      <c r="T3" s="1">
        <v>1500</v>
      </c>
      <c r="U3" s="1">
        <v>740</v>
      </c>
      <c r="V3" s="1" t="str">
        <f t="shared" ref="V3:V66" si="0">CONCATENATE(T3,"x",U3)</f>
        <v>1500x740</v>
      </c>
      <c r="W3" s="1" t="s">
        <v>90</v>
      </c>
      <c r="X3" s="1">
        <v>502</v>
      </c>
      <c r="Y3" s="1">
        <v>1.05</v>
      </c>
    </row>
    <row r="4" spans="2:25" x14ac:dyDescent="0.2">
      <c r="B4" s="10"/>
      <c r="R4" s="11"/>
      <c r="T4" s="1">
        <v>1800</v>
      </c>
      <c r="U4" s="1">
        <v>592</v>
      </c>
      <c r="V4" s="1" t="str">
        <f t="shared" si="0"/>
        <v>1800x592</v>
      </c>
      <c r="W4" s="1" t="s">
        <v>91</v>
      </c>
      <c r="X4" s="1">
        <v>642</v>
      </c>
      <c r="Y4" s="1">
        <v>1.06</v>
      </c>
    </row>
    <row r="5" spans="2:25" x14ac:dyDescent="0.2">
      <c r="B5" s="10"/>
      <c r="R5" s="11"/>
      <c r="T5" s="1">
        <v>1800</v>
      </c>
      <c r="U5" s="1">
        <v>740</v>
      </c>
      <c r="V5" s="1" t="str">
        <f t="shared" si="0"/>
        <v>1800x740</v>
      </c>
      <c r="W5" s="1" t="s">
        <v>93</v>
      </c>
      <c r="X5" s="1">
        <v>671</v>
      </c>
      <c r="Y5" s="1">
        <v>1.05</v>
      </c>
    </row>
    <row r="6" spans="2:25" ht="15" customHeight="1" x14ac:dyDescent="0.25">
      <c r="B6" s="10"/>
      <c r="J6" s="31" t="s">
        <v>102</v>
      </c>
      <c r="K6" s="31"/>
      <c r="L6" s="31"/>
      <c r="M6" s="31"/>
      <c r="N6" s="31"/>
      <c r="O6" s="31"/>
      <c r="P6" s="31"/>
      <c r="Q6" s="31"/>
      <c r="R6" s="11"/>
      <c r="T6" s="1">
        <v>2000</v>
      </c>
      <c r="U6" s="1">
        <v>592</v>
      </c>
      <c r="V6" s="1" t="str">
        <f t="shared" si="0"/>
        <v>2000x592</v>
      </c>
      <c r="W6" s="1" t="s">
        <v>92</v>
      </c>
      <c r="X6" s="1">
        <v>780</v>
      </c>
      <c r="Y6" s="1">
        <v>1.07</v>
      </c>
    </row>
    <row r="7" spans="2:25" ht="15" customHeight="1" thickBot="1" x14ac:dyDescent="0.3">
      <c r="B7" s="10"/>
      <c r="D7" s="17" t="s">
        <v>83</v>
      </c>
      <c r="F7" s="34" t="s">
        <v>0</v>
      </c>
      <c r="G7" s="34"/>
      <c r="J7" s="33" t="str">
        <f>CONCATENATE("Kühlleistung (W) bei Systemtemperatur (ΔT ",G15," K: ",G8,"/",G10,"/",G12," °C) und Lüfterstufe 2.")</f>
        <v>Kühlleistung (W) bei Systemtemperatur (ΔT 10 K: 17/19/28 °C) und Lüfterstufe 2.</v>
      </c>
      <c r="K7" s="33"/>
      <c r="L7" s="33"/>
      <c r="M7" s="33"/>
      <c r="N7" s="33"/>
      <c r="O7" s="33"/>
      <c r="P7" s="33"/>
      <c r="Q7" s="33"/>
      <c r="R7" s="11"/>
      <c r="T7" s="1">
        <v>2000</v>
      </c>
      <c r="U7" s="1">
        <v>740</v>
      </c>
      <c r="V7" s="1" t="str">
        <f t="shared" si="0"/>
        <v>2000x740</v>
      </c>
      <c r="W7" s="1" t="s">
        <v>94</v>
      </c>
      <c r="X7" s="1">
        <v>790</v>
      </c>
      <c r="Y7" s="1">
        <v>1.08</v>
      </c>
    </row>
    <row r="8" spans="2:25" ht="15" customHeight="1" thickBot="1" x14ac:dyDescent="0.4">
      <c r="B8" s="10"/>
      <c r="F8" s="21" t="s">
        <v>103</v>
      </c>
      <c r="G8" s="19">
        <v>17</v>
      </c>
      <c r="J8" s="33" t="s">
        <v>2</v>
      </c>
      <c r="K8" s="33" t="s">
        <v>3</v>
      </c>
      <c r="L8" s="33"/>
      <c r="M8" s="33"/>
      <c r="N8" s="33"/>
      <c r="O8" s="33"/>
      <c r="P8" s="33"/>
      <c r="Q8" s="33"/>
      <c r="R8" s="11"/>
      <c r="T8" s="1">
        <v>370</v>
      </c>
      <c r="U8" s="1">
        <v>600</v>
      </c>
      <c r="V8" s="1" t="str">
        <f t="shared" si="0"/>
        <v>370x600</v>
      </c>
      <c r="W8" s="1" t="s">
        <v>14</v>
      </c>
      <c r="X8" s="1">
        <v>132</v>
      </c>
      <c r="Y8" s="1">
        <v>1.06</v>
      </c>
    </row>
    <row r="9" spans="2:25" ht="15" customHeight="1" thickBot="1" x14ac:dyDescent="0.25">
      <c r="B9" s="10"/>
      <c r="F9" s="21"/>
      <c r="G9" s="22"/>
      <c r="J9" s="33"/>
      <c r="K9" s="16">
        <v>370</v>
      </c>
      <c r="L9" s="16">
        <v>444</v>
      </c>
      <c r="M9" s="16">
        <v>518</v>
      </c>
      <c r="N9" s="16">
        <v>592</v>
      </c>
      <c r="O9" s="16">
        <v>666</v>
      </c>
      <c r="P9" s="16">
        <v>740</v>
      </c>
      <c r="Q9" s="16">
        <v>888</v>
      </c>
      <c r="R9" s="11"/>
      <c r="T9" s="1">
        <v>370</v>
      </c>
      <c r="U9" s="1">
        <v>700</v>
      </c>
      <c r="V9" s="1" t="str">
        <f t="shared" si="0"/>
        <v>370x700</v>
      </c>
      <c r="W9" s="1" t="s">
        <v>15</v>
      </c>
      <c r="X9" s="1">
        <v>165</v>
      </c>
      <c r="Y9" s="1">
        <v>1.03</v>
      </c>
    </row>
    <row r="10" spans="2:25" ht="15" customHeight="1" thickBot="1" x14ac:dyDescent="0.4">
      <c r="B10" s="10"/>
      <c r="F10" s="21" t="s">
        <v>104</v>
      </c>
      <c r="G10" s="19">
        <v>19</v>
      </c>
      <c r="J10" s="16">
        <v>600</v>
      </c>
      <c r="K10" s="3">
        <f>ROUND(VLOOKUP(CONCATENATE(K$9,"x",$J10),$V:$Y,3,FALSE)*($G$15/10)^VLOOKUP(CONCATENATE(K$9,"x",$J10),$V:$Y,4,FALSE),0)</f>
        <v>132</v>
      </c>
      <c r="L10" s="3">
        <f t="shared" ref="L10:Q17" si="1">ROUND(VLOOKUP(CONCATENATE(L$9,"x",$J10),$V:$Y,3,FALSE)*($G$15/10)^VLOOKUP(CONCATENATE(L$9,"x",$J10),$V:$Y,4,FALSE),0)</f>
        <v>159</v>
      </c>
      <c r="M10" s="3">
        <f t="shared" si="1"/>
        <v>186</v>
      </c>
      <c r="N10" s="3">
        <f t="shared" si="1"/>
        <v>213</v>
      </c>
      <c r="O10" s="3">
        <f t="shared" si="1"/>
        <v>241</v>
      </c>
      <c r="P10" s="3">
        <f t="shared" si="1"/>
        <v>246</v>
      </c>
      <c r="Q10" s="3">
        <f t="shared" si="1"/>
        <v>258</v>
      </c>
      <c r="R10" s="11"/>
      <c r="T10" s="1">
        <v>370</v>
      </c>
      <c r="U10" s="1">
        <v>800</v>
      </c>
      <c r="V10" s="1" t="str">
        <f t="shared" si="0"/>
        <v>370x800</v>
      </c>
      <c r="W10" s="1" t="s">
        <v>16</v>
      </c>
      <c r="X10" s="1">
        <v>198</v>
      </c>
      <c r="Y10" s="1">
        <v>1.02</v>
      </c>
    </row>
    <row r="11" spans="2:25" ht="15" customHeight="1" thickBot="1" x14ac:dyDescent="0.25">
      <c r="B11" s="10"/>
      <c r="F11" s="21"/>
      <c r="G11" s="22"/>
      <c r="J11" s="16">
        <v>700</v>
      </c>
      <c r="K11" s="3">
        <f t="shared" ref="K11:P19" si="2">ROUND(VLOOKUP(CONCATENATE(K$9,"x",$J11),$V:$Y,3,FALSE)*($G$15/10)^VLOOKUP(CONCATENATE(K$9,"x",$J11),$V:$Y,4,FALSE),0)</f>
        <v>165</v>
      </c>
      <c r="L11" s="3">
        <f t="shared" si="1"/>
        <v>195</v>
      </c>
      <c r="M11" s="3">
        <f t="shared" si="1"/>
        <v>225</v>
      </c>
      <c r="N11" s="3">
        <f t="shared" si="1"/>
        <v>255</v>
      </c>
      <c r="O11" s="3">
        <f t="shared" si="1"/>
        <v>284</v>
      </c>
      <c r="P11" s="3">
        <f t="shared" si="1"/>
        <v>294</v>
      </c>
      <c r="Q11" s="3">
        <f t="shared" si="1"/>
        <v>312</v>
      </c>
      <c r="R11" s="11"/>
      <c r="T11" s="1">
        <v>370</v>
      </c>
      <c r="U11" s="1">
        <v>1000</v>
      </c>
      <c r="V11" s="1" t="str">
        <f t="shared" si="0"/>
        <v>370x1000</v>
      </c>
      <c r="W11" s="1" t="s">
        <v>17</v>
      </c>
      <c r="X11" s="1">
        <v>265</v>
      </c>
      <c r="Y11" s="1">
        <v>1</v>
      </c>
    </row>
    <row r="12" spans="2:25" ht="15" customHeight="1" thickBot="1" x14ac:dyDescent="0.4">
      <c r="B12" s="10"/>
      <c r="F12" s="21" t="s">
        <v>106</v>
      </c>
      <c r="G12" s="19">
        <v>28</v>
      </c>
      <c r="J12" s="16">
        <v>800</v>
      </c>
      <c r="K12" s="3">
        <f t="shared" si="2"/>
        <v>198</v>
      </c>
      <c r="L12" s="3">
        <f t="shared" si="1"/>
        <v>231</v>
      </c>
      <c r="M12" s="3">
        <f t="shared" si="1"/>
        <v>263</v>
      </c>
      <c r="N12" s="3">
        <f t="shared" si="1"/>
        <v>296</v>
      </c>
      <c r="O12" s="3">
        <f t="shared" si="1"/>
        <v>328</v>
      </c>
      <c r="P12" s="3">
        <f t="shared" si="1"/>
        <v>341</v>
      </c>
      <c r="Q12" s="3">
        <f t="shared" si="1"/>
        <v>366</v>
      </c>
      <c r="R12" s="11"/>
      <c r="T12" s="1">
        <v>370</v>
      </c>
      <c r="U12" s="1">
        <v>1100</v>
      </c>
      <c r="V12" s="1" t="str">
        <f t="shared" si="0"/>
        <v>370x1100</v>
      </c>
      <c r="W12" s="1" t="s">
        <v>18</v>
      </c>
      <c r="X12" s="1">
        <v>298</v>
      </c>
      <c r="Y12" s="1">
        <v>0.99</v>
      </c>
    </row>
    <row r="13" spans="2:25" ht="15" customHeight="1" x14ac:dyDescent="0.2">
      <c r="B13" s="10"/>
      <c r="J13" s="16">
        <v>1000</v>
      </c>
      <c r="K13" s="3">
        <f t="shared" si="2"/>
        <v>265</v>
      </c>
      <c r="L13" s="3">
        <f t="shared" si="1"/>
        <v>302</v>
      </c>
      <c r="M13" s="3">
        <f t="shared" si="1"/>
        <v>340</v>
      </c>
      <c r="N13" s="3">
        <f t="shared" si="1"/>
        <v>378</v>
      </c>
      <c r="O13" s="3">
        <f t="shared" si="1"/>
        <v>415</v>
      </c>
      <c r="P13" s="3">
        <f t="shared" si="1"/>
        <v>435</v>
      </c>
      <c r="Q13" s="3">
        <f t="shared" si="1"/>
        <v>474</v>
      </c>
      <c r="R13" s="11"/>
      <c r="T13" s="1">
        <v>370</v>
      </c>
      <c r="U13" s="1">
        <v>1200</v>
      </c>
      <c r="V13" s="1" t="str">
        <f t="shared" si="0"/>
        <v>370x1200</v>
      </c>
      <c r="W13" s="1" t="s">
        <v>19</v>
      </c>
      <c r="X13" s="1">
        <v>331</v>
      </c>
      <c r="Y13" s="1">
        <v>0.99</v>
      </c>
    </row>
    <row r="14" spans="2:25" ht="15" customHeight="1" x14ac:dyDescent="0.25">
      <c r="B14" s="10"/>
      <c r="F14" s="34" t="s">
        <v>1</v>
      </c>
      <c r="G14" s="34"/>
      <c r="J14" s="16">
        <v>1100</v>
      </c>
      <c r="K14" s="3">
        <f t="shared" si="2"/>
        <v>298</v>
      </c>
      <c r="L14" s="3">
        <f t="shared" si="1"/>
        <v>338</v>
      </c>
      <c r="M14" s="3">
        <f t="shared" si="1"/>
        <v>378</v>
      </c>
      <c r="N14" s="3">
        <f t="shared" si="1"/>
        <v>419</v>
      </c>
      <c r="O14" s="3">
        <f t="shared" si="1"/>
        <v>459</v>
      </c>
      <c r="P14" s="3">
        <f t="shared" si="1"/>
        <v>482</v>
      </c>
      <c r="Q14" s="3">
        <f t="shared" si="1"/>
        <v>528</v>
      </c>
      <c r="R14" s="11"/>
      <c r="T14" s="1">
        <v>370</v>
      </c>
      <c r="U14" s="1">
        <v>1400</v>
      </c>
      <c r="V14" s="1" t="str">
        <f t="shared" si="0"/>
        <v>370x1400</v>
      </c>
      <c r="W14" s="1" t="s">
        <v>20</v>
      </c>
      <c r="X14" s="1">
        <v>414</v>
      </c>
      <c r="Y14" s="1">
        <v>1.02</v>
      </c>
    </row>
    <row r="15" spans="2:25" ht="15" customHeight="1" x14ac:dyDescent="0.2">
      <c r="B15" s="10"/>
      <c r="F15" s="21" t="s">
        <v>96</v>
      </c>
      <c r="G15" s="23">
        <f>ROUND((G12-((G8+G10)/2)),2)</f>
        <v>10</v>
      </c>
      <c r="J15" s="16">
        <v>1200</v>
      </c>
      <c r="K15" s="3">
        <f t="shared" si="2"/>
        <v>331</v>
      </c>
      <c r="L15" s="3">
        <f t="shared" si="1"/>
        <v>374</v>
      </c>
      <c r="M15" s="3">
        <f t="shared" si="1"/>
        <v>417</v>
      </c>
      <c r="N15" s="3">
        <f t="shared" si="1"/>
        <v>460</v>
      </c>
      <c r="O15" s="3">
        <f t="shared" si="1"/>
        <v>503</v>
      </c>
      <c r="P15" s="3">
        <f t="shared" si="1"/>
        <v>529</v>
      </c>
      <c r="Q15" s="3">
        <f t="shared" si="1"/>
        <v>582</v>
      </c>
      <c r="R15" s="11"/>
      <c r="T15" s="1">
        <v>370</v>
      </c>
      <c r="U15" s="1">
        <v>1500</v>
      </c>
      <c r="V15" s="1" t="str">
        <f t="shared" si="0"/>
        <v>370x1500</v>
      </c>
      <c r="W15" s="1" t="s">
        <v>21</v>
      </c>
      <c r="X15" s="1">
        <v>456</v>
      </c>
      <c r="Y15" s="1">
        <v>1.03</v>
      </c>
    </row>
    <row r="16" spans="2:25" ht="15" customHeight="1" x14ac:dyDescent="0.2">
      <c r="B16" s="10"/>
      <c r="J16" s="16">
        <v>1400</v>
      </c>
      <c r="K16" s="3">
        <f t="shared" si="2"/>
        <v>414</v>
      </c>
      <c r="L16" s="3">
        <f t="shared" si="1"/>
        <v>459</v>
      </c>
      <c r="M16" s="3">
        <f t="shared" si="1"/>
        <v>505</v>
      </c>
      <c r="N16" s="3">
        <f t="shared" si="1"/>
        <v>550</v>
      </c>
      <c r="O16" s="3">
        <f t="shared" si="1"/>
        <v>595</v>
      </c>
      <c r="P16" s="3">
        <f t="shared" si="1"/>
        <v>612</v>
      </c>
      <c r="Q16" s="3">
        <f t="shared" si="1"/>
        <v>690</v>
      </c>
      <c r="R16" s="11"/>
      <c r="T16" s="1">
        <v>370</v>
      </c>
      <c r="U16" s="1">
        <v>1800</v>
      </c>
      <c r="V16" s="1" t="str">
        <f t="shared" si="0"/>
        <v>370x1800</v>
      </c>
      <c r="W16" s="1" t="s">
        <v>22</v>
      </c>
      <c r="X16" s="1">
        <v>581</v>
      </c>
      <c r="Y16" s="1">
        <v>1.05</v>
      </c>
    </row>
    <row r="17" spans="2:25" ht="15" customHeight="1" thickBot="1" x14ac:dyDescent="0.3">
      <c r="B17" s="10"/>
      <c r="D17" s="17" t="s">
        <v>84</v>
      </c>
      <c r="F17" s="24" t="s">
        <v>6</v>
      </c>
      <c r="G17" s="22"/>
      <c r="J17" s="16">
        <v>1500</v>
      </c>
      <c r="K17" s="3">
        <f t="shared" si="2"/>
        <v>456</v>
      </c>
      <c r="L17" s="3">
        <f t="shared" si="2"/>
        <v>502</v>
      </c>
      <c r="M17" s="3">
        <f t="shared" si="2"/>
        <v>549</v>
      </c>
      <c r="N17" s="3">
        <f t="shared" si="2"/>
        <v>595</v>
      </c>
      <c r="O17" s="3">
        <f t="shared" si="2"/>
        <v>641</v>
      </c>
      <c r="P17" s="3">
        <f t="shared" si="2"/>
        <v>653</v>
      </c>
      <c r="Q17" s="3">
        <f t="shared" si="1"/>
        <v>744</v>
      </c>
      <c r="R17" s="11"/>
      <c r="T17" s="1">
        <v>370</v>
      </c>
      <c r="U17" s="1">
        <v>2000</v>
      </c>
      <c r="V17" s="1" t="str">
        <f t="shared" si="0"/>
        <v>370x2000</v>
      </c>
      <c r="W17" s="1" t="s">
        <v>23</v>
      </c>
      <c r="X17" s="1">
        <v>664</v>
      </c>
      <c r="Y17" s="1">
        <v>1.06</v>
      </c>
    </row>
    <row r="18" spans="2:25" ht="15" customHeight="1" thickBot="1" x14ac:dyDescent="0.25">
      <c r="B18" s="10"/>
      <c r="F18" s="21" t="s">
        <v>95</v>
      </c>
      <c r="G18" s="19">
        <v>600</v>
      </c>
      <c r="J18" s="16">
        <v>1800</v>
      </c>
      <c r="K18" s="3">
        <f t="shared" si="2"/>
        <v>581</v>
      </c>
      <c r="L18" s="3">
        <f t="shared" si="2"/>
        <v>631</v>
      </c>
      <c r="M18" s="3">
        <f t="shared" si="2"/>
        <v>680</v>
      </c>
      <c r="N18" s="3">
        <f t="shared" si="2"/>
        <v>730</v>
      </c>
      <c r="O18" s="3">
        <f t="shared" si="2"/>
        <v>780</v>
      </c>
      <c r="P18" s="3">
        <f t="shared" si="2"/>
        <v>776</v>
      </c>
      <c r="Q18" s="3" t="s">
        <v>4</v>
      </c>
      <c r="R18" s="11"/>
      <c r="T18" s="1">
        <v>444</v>
      </c>
      <c r="U18" s="1">
        <v>600</v>
      </c>
      <c r="V18" s="1" t="str">
        <f t="shared" si="0"/>
        <v>444x600</v>
      </c>
      <c r="W18" s="1" t="s">
        <v>24</v>
      </c>
      <c r="X18" s="1">
        <v>159</v>
      </c>
      <c r="Y18" s="1">
        <v>1.04</v>
      </c>
    </row>
    <row r="19" spans="2:25" ht="15" customHeight="1" thickBot="1" x14ac:dyDescent="0.25">
      <c r="B19" s="10"/>
      <c r="F19" s="21"/>
      <c r="G19" s="22"/>
      <c r="J19" s="16">
        <v>2000</v>
      </c>
      <c r="K19" s="3">
        <f t="shared" si="2"/>
        <v>664</v>
      </c>
      <c r="L19" s="3">
        <f t="shared" si="2"/>
        <v>716</v>
      </c>
      <c r="M19" s="3">
        <f t="shared" si="2"/>
        <v>768</v>
      </c>
      <c r="N19" s="3">
        <f t="shared" si="2"/>
        <v>820</v>
      </c>
      <c r="O19" s="3">
        <f t="shared" si="2"/>
        <v>872</v>
      </c>
      <c r="P19" s="3">
        <f t="shared" si="2"/>
        <v>859</v>
      </c>
      <c r="Q19" s="3" t="s">
        <v>4</v>
      </c>
      <c r="R19" s="11"/>
      <c r="T19" s="1">
        <v>444</v>
      </c>
      <c r="U19" s="1">
        <v>700</v>
      </c>
      <c r="V19" s="1" t="str">
        <f t="shared" si="0"/>
        <v>444x700</v>
      </c>
      <c r="W19" s="1" t="s">
        <v>25</v>
      </c>
      <c r="X19" s="1">
        <v>195</v>
      </c>
      <c r="Y19" s="1">
        <v>1.02</v>
      </c>
    </row>
    <row r="20" spans="2:25" ht="15" customHeight="1" thickBot="1" x14ac:dyDescent="0.25">
      <c r="B20" s="10"/>
      <c r="F20" s="21" t="s">
        <v>98</v>
      </c>
      <c r="G20" s="20">
        <v>0.1</v>
      </c>
      <c r="O20" s="4" t="s">
        <v>8</v>
      </c>
      <c r="R20" s="11"/>
      <c r="T20" s="1">
        <v>444</v>
      </c>
      <c r="U20" s="1">
        <v>800</v>
      </c>
      <c r="V20" s="1" t="str">
        <f t="shared" si="0"/>
        <v>444x800</v>
      </c>
      <c r="W20" s="1" t="s">
        <v>26</v>
      </c>
      <c r="X20" s="1">
        <v>231</v>
      </c>
      <c r="Y20" s="1">
        <v>1</v>
      </c>
    </row>
    <row r="21" spans="2:25" ht="15" customHeight="1" thickBot="1" x14ac:dyDescent="0.3">
      <c r="B21" s="10"/>
      <c r="F21" s="21"/>
      <c r="G21" s="22"/>
      <c r="J21" s="31" t="s">
        <v>88</v>
      </c>
      <c r="K21" s="31"/>
      <c r="L21" s="31"/>
      <c r="M21" s="31"/>
      <c r="N21" s="31"/>
      <c r="O21" s="31"/>
      <c r="P21" s="31"/>
      <c r="Q21" s="31"/>
      <c r="R21" s="11"/>
      <c r="T21" s="1">
        <v>444</v>
      </c>
      <c r="U21" s="1">
        <v>1000</v>
      </c>
      <c r="V21" s="1" t="str">
        <f t="shared" si="0"/>
        <v>444x1000</v>
      </c>
      <c r="W21" s="1" t="s">
        <v>27</v>
      </c>
      <c r="X21" s="1">
        <v>302</v>
      </c>
      <c r="Y21" s="1">
        <v>0.97</v>
      </c>
    </row>
    <row r="22" spans="2:25" ht="15" customHeight="1" thickBot="1" x14ac:dyDescent="0.25">
      <c r="B22" s="10"/>
      <c r="F22" s="21" t="s">
        <v>99</v>
      </c>
      <c r="G22" s="20">
        <v>0.1</v>
      </c>
      <c r="J22" s="33" t="str">
        <f>CONCATENATE("Kühlleistung (W) bei Systemtemperatur (ΔT ",G15," K: ",G8,"/",G10,"/",G12," °C) und Lüfterstufe 2.")</f>
        <v>Kühlleistung (W) bei Systemtemperatur (ΔT 10 K: 17/19/28 °C) und Lüfterstufe 2.</v>
      </c>
      <c r="K22" s="33"/>
      <c r="L22" s="33"/>
      <c r="M22" s="33"/>
      <c r="N22" s="33"/>
      <c r="O22" s="33"/>
      <c r="P22" s="33"/>
      <c r="Q22" s="33"/>
      <c r="R22" s="11"/>
      <c r="T22" s="1">
        <v>444</v>
      </c>
      <c r="U22" s="1">
        <v>1100</v>
      </c>
      <c r="V22" s="1" t="str">
        <f t="shared" si="0"/>
        <v>444x1100</v>
      </c>
      <c r="W22" s="1" t="s">
        <v>28</v>
      </c>
      <c r="X22" s="1">
        <v>338</v>
      </c>
      <c r="Y22" s="1">
        <v>0.97</v>
      </c>
    </row>
    <row r="23" spans="2:25" ht="15" customHeight="1" x14ac:dyDescent="0.2">
      <c r="B23" s="10"/>
      <c r="J23" s="33" t="s">
        <v>2</v>
      </c>
      <c r="K23" s="33" t="s">
        <v>3</v>
      </c>
      <c r="L23" s="33"/>
      <c r="M23" s="33"/>
      <c r="N23" s="33"/>
      <c r="O23" s="33"/>
      <c r="P23" s="33"/>
      <c r="Q23" s="33"/>
      <c r="R23" s="11"/>
      <c r="T23" s="1">
        <v>444</v>
      </c>
      <c r="U23" s="1">
        <v>1200</v>
      </c>
      <c r="V23" s="1" t="str">
        <f t="shared" si="0"/>
        <v>444x1200</v>
      </c>
      <c r="W23" s="1" t="s">
        <v>29</v>
      </c>
      <c r="X23" s="1">
        <v>374</v>
      </c>
      <c r="Y23" s="1">
        <v>0.96</v>
      </c>
    </row>
    <row r="24" spans="2:25" ht="15" customHeight="1" x14ac:dyDescent="0.25">
      <c r="B24" s="10"/>
      <c r="D24" s="17" t="s">
        <v>85</v>
      </c>
      <c r="F24" s="29" t="s">
        <v>86</v>
      </c>
      <c r="G24" s="30"/>
      <c r="J24" s="33"/>
      <c r="K24" s="16">
        <v>1500</v>
      </c>
      <c r="L24" s="16">
        <v>1800</v>
      </c>
      <c r="M24" s="16">
        <v>2000</v>
      </c>
      <c r="N24" s="16" t="s">
        <v>4</v>
      </c>
      <c r="O24" s="16" t="s">
        <v>4</v>
      </c>
      <c r="P24" s="16" t="s">
        <v>4</v>
      </c>
      <c r="Q24" s="16" t="s">
        <v>4</v>
      </c>
      <c r="R24" s="11"/>
      <c r="T24" s="1">
        <v>444</v>
      </c>
      <c r="U24" s="1">
        <v>1400</v>
      </c>
      <c r="V24" s="1" t="str">
        <f t="shared" si="0"/>
        <v>444x1400</v>
      </c>
      <c r="W24" s="1" t="s">
        <v>30</v>
      </c>
      <c r="X24" s="1">
        <v>459</v>
      </c>
      <c r="Y24" s="1">
        <v>0.98</v>
      </c>
    </row>
    <row r="25" spans="2:25" ht="15" customHeight="1" x14ac:dyDescent="0.2">
      <c r="B25" s="10"/>
      <c r="J25" s="16">
        <v>592</v>
      </c>
      <c r="K25" s="3">
        <f>ROUND(VLOOKUP(CONCATENATE(K$24,"x",$J25),$V:$Y,3,FALSE)*($G$15/10)^VLOOKUP(CONCATENATE(K$24,"x",$J25),$V:$Y,4,FALSE),0)</f>
        <v>481</v>
      </c>
      <c r="L25" s="3">
        <f t="shared" ref="L25:M26" si="3">ROUND(VLOOKUP(CONCATENATE(L$24,"x",$J25),$V:$Y,3,FALSE)*($G$15/10)^VLOOKUP(CONCATENATE(L$24,"x",$J25),$V:$Y,4,FALSE),0)</f>
        <v>642</v>
      </c>
      <c r="M25" s="3">
        <f t="shared" si="3"/>
        <v>780</v>
      </c>
      <c r="N25" s="3" t="s">
        <v>4</v>
      </c>
      <c r="O25" s="3" t="s">
        <v>4</v>
      </c>
      <c r="P25" s="3" t="s">
        <v>4</v>
      </c>
      <c r="Q25" s="3" t="s">
        <v>4</v>
      </c>
      <c r="R25" s="11"/>
      <c r="T25" s="1">
        <v>444</v>
      </c>
      <c r="U25" s="1">
        <v>1500</v>
      </c>
      <c r="V25" s="1" t="str">
        <f t="shared" si="0"/>
        <v>444x1500</v>
      </c>
      <c r="W25" s="1" t="s">
        <v>31</v>
      </c>
      <c r="X25" s="1">
        <v>502</v>
      </c>
      <c r="Y25" s="1">
        <v>0.99</v>
      </c>
    </row>
    <row r="26" spans="2:25" ht="15" customHeight="1" x14ac:dyDescent="0.2">
      <c r="B26" s="10"/>
      <c r="J26" s="16">
        <v>740</v>
      </c>
      <c r="K26" s="3">
        <f>ROUND(VLOOKUP(CONCATENATE(K$24,"x",$J26),$V:$Y,3,FALSE)*($G$15/10)^VLOOKUP(CONCATENATE(K$24,"x",$J26),$V:$Y,4,FALSE),0)</f>
        <v>502</v>
      </c>
      <c r="L26" s="3">
        <f t="shared" si="3"/>
        <v>671</v>
      </c>
      <c r="M26" s="3">
        <f t="shared" si="3"/>
        <v>790</v>
      </c>
      <c r="N26" s="3" t="s">
        <v>4</v>
      </c>
      <c r="O26" s="3" t="s">
        <v>4</v>
      </c>
      <c r="P26" s="3" t="s">
        <v>4</v>
      </c>
      <c r="Q26" s="3" t="s">
        <v>4</v>
      </c>
      <c r="R26" s="11"/>
      <c r="T26" s="1">
        <v>444</v>
      </c>
      <c r="U26" s="1">
        <v>1800</v>
      </c>
      <c r="V26" s="1" t="str">
        <f t="shared" si="0"/>
        <v>444x1800</v>
      </c>
      <c r="W26" s="1" t="s">
        <v>32</v>
      </c>
      <c r="X26" s="1">
        <v>631</v>
      </c>
      <c r="Y26" s="1">
        <v>1.01</v>
      </c>
    </row>
    <row r="27" spans="2:25" ht="15" customHeight="1" x14ac:dyDescent="0.2">
      <c r="B27" s="10"/>
      <c r="O27" s="4" t="s">
        <v>8</v>
      </c>
      <c r="R27" s="11"/>
      <c r="T27" s="1">
        <v>444</v>
      </c>
      <c r="U27" s="1">
        <v>2000</v>
      </c>
      <c r="V27" s="1" t="str">
        <f t="shared" si="0"/>
        <v>444x2000</v>
      </c>
      <c r="W27" s="1" t="s">
        <v>33</v>
      </c>
      <c r="X27" s="1">
        <v>716</v>
      </c>
      <c r="Y27" s="1">
        <v>1.02</v>
      </c>
    </row>
    <row r="28" spans="2:25" ht="15" customHeight="1" x14ac:dyDescent="0.2">
      <c r="B28" s="10"/>
      <c r="R28" s="11"/>
      <c r="T28" s="1">
        <v>518</v>
      </c>
      <c r="U28" s="1">
        <v>600</v>
      </c>
      <c r="V28" s="1" t="str">
        <f t="shared" si="0"/>
        <v>518x600</v>
      </c>
      <c r="W28" s="1" t="s">
        <v>34</v>
      </c>
      <c r="X28" s="1">
        <v>186</v>
      </c>
      <c r="Y28" s="1">
        <v>1.03</v>
      </c>
    </row>
    <row r="29" spans="2:25" ht="15" customHeight="1" x14ac:dyDescent="0.2">
      <c r="B29" s="12"/>
      <c r="C29" s="13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5"/>
      <c r="T29" s="1">
        <v>518</v>
      </c>
      <c r="U29" s="1">
        <v>700</v>
      </c>
      <c r="V29" s="1" t="str">
        <f t="shared" si="0"/>
        <v>518x700</v>
      </c>
      <c r="W29" s="1" t="s">
        <v>35</v>
      </c>
      <c r="X29" s="1">
        <v>225</v>
      </c>
      <c r="Y29" s="1">
        <v>1</v>
      </c>
    </row>
    <row r="30" spans="2:25" ht="15" customHeight="1" x14ac:dyDescent="0.2">
      <c r="T30" s="1">
        <v>518</v>
      </c>
      <c r="U30" s="1">
        <v>800</v>
      </c>
      <c r="V30" s="1" t="str">
        <f t="shared" si="0"/>
        <v>518x800</v>
      </c>
      <c r="W30" s="1" t="s">
        <v>36</v>
      </c>
      <c r="X30" s="1">
        <v>263</v>
      </c>
      <c r="Y30" s="1">
        <v>0.98</v>
      </c>
    </row>
    <row r="31" spans="2:25" x14ac:dyDescent="0.2">
      <c r="T31" s="1">
        <v>518</v>
      </c>
      <c r="U31" s="1">
        <v>1000</v>
      </c>
      <c r="V31" s="1" t="str">
        <f t="shared" si="0"/>
        <v>518x1000</v>
      </c>
      <c r="W31" s="1" t="s">
        <v>37</v>
      </c>
      <c r="X31" s="1">
        <v>340</v>
      </c>
      <c r="Y31" s="1">
        <v>0.96</v>
      </c>
    </row>
    <row r="32" spans="2:25" x14ac:dyDescent="0.2">
      <c r="T32" s="1">
        <v>518</v>
      </c>
      <c r="U32" s="1">
        <v>1100</v>
      </c>
      <c r="V32" s="1" t="str">
        <f t="shared" si="0"/>
        <v>518x1100</v>
      </c>
      <c r="W32" s="1" t="s">
        <v>38</v>
      </c>
      <c r="X32" s="1">
        <v>378</v>
      </c>
      <c r="Y32" s="1">
        <v>0.95</v>
      </c>
    </row>
    <row r="33" spans="20:25" x14ac:dyDescent="0.2">
      <c r="T33" s="1">
        <v>518</v>
      </c>
      <c r="U33" s="1">
        <v>1200</v>
      </c>
      <c r="V33" s="1" t="str">
        <f t="shared" si="0"/>
        <v>518x1200</v>
      </c>
      <c r="W33" s="1" t="s">
        <v>39</v>
      </c>
      <c r="X33" s="1">
        <v>417</v>
      </c>
      <c r="Y33" s="1">
        <v>0.94</v>
      </c>
    </row>
    <row r="34" spans="20:25" x14ac:dyDescent="0.2">
      <c r="T34" s="1">
        <v>518</v>
      </c>
      <c r="U34" s="1">
        <v>1400</v>
      </c>
      <c r="V34" s="1" t="str">
        <f t="shared" si="0"/>
        <v>518x1400</v>
      </c>
      <c r="W34" s="1" t="s">
        <v>40</v>
      </c>
      <c r="X34" s="1">
        <v>505</v>
      </c>
      <c r="Y34" s="1">
        <v>0.95</v>
      </c>
    </row>
    <row r="35" spans="20:25" x14ac:dyDescent="0.2">
      <c r="T35" s="1">
        <v>518</v>
      </c>
      <c r="U35" s="1">
        <v>1500</v>
      </c>
      <c r="V35" s="1" t="str">
        <f t="shared" si="0"/>
        <v>518x1500</v>
      </c>
      <c r="W35" s="1" t="s">
        <v>41</v>
      </c>
      <c r="X35" s="1">
        <v>549</v>
      </c>
      <c r="Y35" s="1">
        <v>0.96</v>
      </c>
    </row>
    <row r="36" spans="20:25" x14ac:dyDescent="0.2">
      <c r="T36" s="1">
        <v>518</v>
      </c>
      <c r="U36" s="1">
        <v>1800</v>
      </c>
      <c r="V36" s="1" t="str">
        <f t="shared" si="0"/>
        <v>518x1800</v>
      </c>
      <c r="W36" s="1" t="s">
        <v>42</v>
      </c>
      <c r="X36" s="1">
        <v>680</v>
      </c>
      <c r="Y36" s="1">
        <v>0.97</v>
      </c>
    </row>
    <row r="37" spans="20:25" x14ac:dyDescent="0.2">
      <c r="T37" s="1">
        <v>518</v>
      </c>
      <c r="U37" s="1">
        <v>2000</v>
      </c>
      <c r="V37" s="1" t="str">
        <f t="shared" si="0"/>
        <v>518x2000</v>
      </c>
      <c r="W37" s="1" t="s">
        <v>43</v>
      </c>
      <c r="X37" s="1">
        <v>768</v>
      </c>
      <c r="Y37" s="1">
        <v>0.97</v>
      </c>
    </row>
    <row r="38" spans="20:25" x14ac:dyDescent="0.2">
      <c r="T38" s="1">
        <v>592</v>
      </c>
      <c r="U38" s="1">
        <v>600</v>
      </c>
      <c r="V38" s="1" t="str">
        <f t="shared" si="0"/>
        <v>592x600</v>
      </c>
      <c r="W38" s="1" t="s">
        <v>44</v>
      </c>
      <c r="X38" s="1">
        <v>213</v>
      </c>
      <c r="Y38" s="1">
        <v>1.03</v>
      </c>
    </row>
    <row r="39" spans="20:25" x14ac:dyDescent="0.2">
      <c r="T39" s="1">
        <v>592</v>
      </c>
      <c r="U39" s="1">
        <v>700</v>
      </c>
      <c r="V39" s="1" t="str">
        <f t="shared" si="0"/>
        <v>592x700</v>
      </c>
      <c r="W39" s="1" t="s">
        <v>45</v>
      </c>
      <c r="X39" s="1">
        <v>255</v>
      </c>
      <c r="Y39" s="1">
        <v>1</v>
      </c>
    </row>
    <row r="40" spans="20:25" x14ac:dyDescent="0.2">
      <c r="T40" s="1">
        <v>592</v>
      </c>
      <c r="U40" s="1">
        <v>800</v>
      </c>
      <c r="V40" s="1" t="str">
        <f t="shared" si="0"/>
        <v>592x800</v>
      </c>
      <c r="W40" s="1" t="s">
        <v>46</v>
      </c>
      <c r="X40" s="1">
        <v>296</v>
      </c>
      <c r="Y40" s="1">
        <v>0.97</v>
      </c>
    </row>
    <row r="41" spans="20:25" x14ac:dyDescent="0.2">
      <c r="T41" s="1">
        <v>592</v>
      </c>
      <c r="U41" s="1">
        <v>1000</v>
      </c>
      <c r="V41" s="1" t="str">
        <f t="shared" si="0"/>
        <v>592x1000</v>
      </c>
      <c r="W41" s="1" t="s">
        <v>47</v>
      </c>
      <c r="X41" s="1">
        <v>378</v>
      </c>
      <c r="Y41" s="1">
        <v>0.94</v>
      </c>
    </row>
    <row r="42" spans="20:25" x14ac:dyDescent="0.2">
      <c r="T42" s="1">
        <v>592</v>
      </c>
      <c r="U42" s="1">
        <v>1100</v>
      </c>
      <c r="V42" s="1" t="str">
        <f t="shared" si="0"/>
        <v>592x1100</v>
      </c>
      <c r="W42" s="1" t="s">
        <v>48</v>
      </c>
      <c r="X42" s="1">
        <v>419</v>
      </c>
      <c r="Y42" s="1">
        <v>0.93</v>
      </c>
    </row>
    <row r="43" spans="20:25" x14ac:dyDescent="0.2">
      <c r="T43" s="1">
        <v>592</v>
      </c>
      <c r="U43" s="1">
        <v>1200</v>
      </c>
      <c r="V43" s="1" t="str">
        <f t="shared" si="0"/>
        <v>592x1200</v>
      </c>
      <c r="W43" s="1" t="s">
        <v>49</v>
      </c>
      <c r="X43" s="1">
        <v>460</v>
      </c>
      <c r="Y43" s="1">
        <v>0.92</v>
      </c>
    </row>
    <row r="44" spans="20:25" x14ac:dyDescent="0.2">
      <c r="T44" s="1">
        <v>592</v>
      </c>
      <c r="U44" s="1">
        <v>1400</v>
      </c>
      <c r="V44" s="1" t="str">
        <f t="shared" si="0"/>
        <v>592x1400</v>
      </c>
      <c r="W44" s="1" t="s">
        <v>50</v>
      </c>
      <c r="X44" s="1">
        <v>550</v>
      </c>
      <c r="Y44" s="1">
        <v>0.93</v>
      </c>
    </row>
    <row r="45" spans="20:25" x14ac:dyDescent="0.2">
      <c r="T45" s="1">
        <v>592</v>
      </c>
      <c r="U45" s="1">
        <v>1500</v>
      </c>
      <c r="V45" s="1" t="str">
        <f t="shared" si="0"/>
        <v>592x1500</v>
      </c>
      <c r="W45" s="1" t="s">
        <v>51</v>
      </c>
      <c r="X45" s="1">
        <v>595</v>
      </c>
      <c r="Y45" s="1">
        <v>0.93</v>
      </c>
    </row>
    <row r="46" spans="20:25" x14ac:dyDescent="0.2">
      <c r="T46" s="1">
        <v>592</v>
      </c>
      <c r="U46" s="1">
        <v>1800</v>
      </c>
      <c r="V46" s="1" t="str">
        <f t="shared" si="0"/>
        <v>592x1800</v>
      </c>
      <c r="W46" s="1" t="s">
        <v>52</v>
      </c>
      <c r="X46" s="1">
        <v>730</v>
      </c>
      <c r="Y46" s="1">
        <v>0.94</v>
      </c>
    </row>
    <row r="47" spans="20:25" x14ac:dyDescent="0.2">
      <c r="T47" s="1">
        <v>592</v>
      </c>
      <c r="U47" s="1">
        <v>2000</v>
      </c>
      <c r="V47" s="1" t="str">
        <f t="shared" si="0"/>
        <v>592x2000</v>
      </c>
      <c r="W47" s="1" t="s">
        <v>53</v>
      </c>
      <c r="X47" s="1">
        <v>820</v>
      </c>
      <c r="Y47" s="1">
        <v>0.94</v>
      </c>
    </row>
    <row r="48" spans="20:25" x14ac:dyDescent="0.2">
      <c r="T48" s="1">
        <v>666</v>
      </c>
      <c r="U48" s="1">
        <v>600</v>
      </c>
      <c r="V48" s="1" t="str">
        <f t="shared" si="0"/>
        <v>666x600</v>
      </c>
      <c r="W48" s="1" t="s">
        <v>54</v>
      </c>
      <c r="X48" s="1">
        <v>241</v>
      </c>
      <c r="Y48" s="1">
        <v>1.02</v>
      </c>
    </row>
    <row r="49" spans="20:25" x14ac:dyDescent="0.2">
      <c r="T49" s="1">
        <v>666</v>
      </c>
      <c r="U49" s="1">
        <v>700</v>
      </c>
      <c r="V49" s="1" t="str">
        <f t="shared" si="0"/>
        <v>666x700</v>
      </c>
      <c r="W49" s="1" t="s">
        <v>55</v>
      </c>
      <c r="X49" s="1">
        <v>284</v>
      </c>
      <c r="Y49" s="1">
        <v>0.99</v>
      </c>
    </row>
    <row r="50" spans="20:25" x14ac:dyDescent="0.2">
      <c r="T50" s="1">
        <v>666</v>
      </c>
      <c r="U50" s="1">
        <v>800</v>
      </c>
      <c r="V50" s="1" t="str">
        <f t="shared" si="0"/>
        <v>666x800</v>
      </c>
      <c r="W50" s="1" t="s">
        <v>56</v>
      </c>
      <c r="X50" s="1">
        <v>328</v>
      </c>
      <c r="Y50" s="1">
        <v>0.96</v>
      </c>
    </row>
    <row r="51" spans="20:25" x14ac:dyDescent="0.2">
      <c r="T51" s="1">
        <v>666</v>
      </c>
      <c r="U51" s="1">
        <v>1000</v>
      </c>
      <c r="V51" s="1" t="str">
        <f t="shared" si="0"/>
        <v>666x1000</v>
      </c>
      <c r="W51" s="1" t="s">
        <v>57</v>
      </c>
      <c r="X51" s="1">
        <v>415</v>
      </c>
      <c r="Y51" s="1">
        <v>0.93</v>
      </c>
    </row>
    <row r="52" spans="20:25" x14ac:dyDescent="0.2">
      <c r="T52" s="1">
        <v>666</v>
      </c>
      <c r="U52" s="1">
        <v>1100</v>
      </c>
      <c r="V52" s="1" t="str">
        <f t="shared" si="0"/>
        <v>666x1100</v>
      </c>
      <c r="W52" s="1" t="s">
        <v>58</v>
      </c>
      <c r="X52" s="1">
        <v>459</v>
      </c>
      <c r="Y52" s="1">
        <v>0.92</v>
      </c>
    </row>
    <row r="53" spans="20:25" x14ac:dyDescent="0.2">
      <c r="T53" s="1">
        <v>666</v>
      </c>
      <c r="U53" s="1">
        <v>1200</v>
      </c>
      <c r="V53" s="1" t="str">
        <f t="shared" si="0"/>
        <v>666x1200</v>
      </c>
      <c r="W53" s="1" t="s">
        <v>59</v>
      </c>
      <c r="X53" s="1">
        <v>503</v>
      </c>
      <c r="Y53" s="1">
        <v>0.91</v>
      </c>
    </row>
    <row r="54" spans="20:25" x14ac:dyDescent="0.2">
      <c r="T54" s="1">
        <v>666</v>
      </c>
      <c r="U54" s="1">
        <v>1400</v>
      </c>
      <c r="V54" s="1" t="str">
        <f t="shared" si="0"/>
        <v>666x1400</v>
      </c>
      <c r="W54" s="1" t="s">
        <v>60</v>
      </c>
      <c r="X54" s="1">
        <v>595</v>
      </c>
      <c r="Y54" s="1">
        <v>0.91</v>
      </c>
    </row>
    <row r="55" spans="20:25" x14ac:dyDescent="0.2">
      <c r="T55" s="1">
        <v>666</v>
      </c>
      <c r="U55" s="1">
        <v>1500</v>
      </c>
      <c r="V55" s="1" t="str">
        <f t="shared" si="0"/>
        <v>666x1500</v>
      </c>
      <c r="W55" s="1" t="s">
        <v>61</v>
      </c>
      <c r="X55" s="1">
        <v>641</v>
      </c>
      <c r="Y55" s="1">
        <v>0.91</v>
      </c>
    </row>
    <row r="56" spans="20:25" x14ac:dyDescent="0.2">
      <c r="T56" s="1">
        <v>666</v>
      </c>
      <c r="U56" s="1">
        <v>1800</v>
      </c>
      <c r="V56" s="1" t="str">
        <f t="shared" si="0"/>
        <v>666x1800</v>
      </c>
      <c r="W56" s="1" t="s">
        <v>62</v>
      </c>
      <c r="X56" s="1">
        <v>780</v>
      </c>
      <c r="Y56" s="1">
        <v>0.91</v>
      </c>
    </row>
    <row r="57" spans="20:25" x14ac:dyDescent="0.2">
      <c r="T57" s="1">
        <v>666</v>
      </c>
      <c r="U57" s="1">
        <v>2000</v>
      </c>
      <c r="V57" s="1" t="str">
        <f t="shared" si="0"/>
        <v>666x2000</v>
      </c>
      <c r="W57" s="1" t="s">
        <v>63</v>
      </c>
      <c r="X57" s="1">
        <v>872</v>
      </c>
      <c r="Y57" s="1">
        <v>0.91</v>
      </c>
    </row>
    <row r="58" spans="20:25" x14ac:dyDescent="0.2">
      <c r="T58" s="1">
        <v>740</v>
      </c>
      <c r="U58" s="1">
        <v>600</v>
      </c>
      <c r="V58" s="1" t="str">
        <f t="shared" si="0"/>
        <v>740x600</v>
      </c>
      <c r="W58" s="1" t="s">
        <v>64</v>
      </c>
      <c r="X58" s="1">
        <v>246</v>
      </c>
      <c r="Y58" s="1">
        <v>0.97</v>
      </c>
    </row>
    <row r="59" spans="20:25" x14ac:dyDescent="0.2">
      <c r="T59" s="1">
        <v>740</v>
      </c>
      <c r="U59" s="1">
        <v>700</v>
      </c>
      <c r="V59" s="1" t="str">
        <f t="shared" si="0"/>
        <v>740x700</v>
      </c>
      <c r="W59" s="1" t="s">
        <v>65</v>
      </c>
      <c r="X59" s="1">
        <v>294</v>
      </c>
      <c r="Y59" s="1">
        <v>0.95</v>
      </c>
    </row>
    <row r="60" spans="20:25" x14ac:dyDescent="0.2">
      <c r="T60" s="1">
        <v>740</v>
      </c>
      <c r="U60" s="1">
        <v>800</v>
      </c>
      <c r="V60" s="1" t="str">
        <f t="shared" si="0"/>
        <v>740x800</v>
      </c>
      <c r="W60" s="1" t="s">
        <v>66</v>
      </c>
      <c r="X60" s="1">
        <v>341</v>
      </c>
      <c r="Y60" s="1">
        <v>0.94</v>
      </c>
    </row>
    <row r="61" spans="20:25" x14ac:dyDescent="0.2">
      <c r="T61" s="1">
        <v>740</v>
      </c>
      <c r="U61" s="1">
        <v>1000</v>
      </c>
      <c r="V61" s="1" t="str">
        <f t="shared" si="0"/>
        <v>740x1000</v>
      </c>
      <c r="W61" s="1" t="s">
        <v>67</v>
      </c>
      <c r="X61" s="1">
        <v>435</v>
      </c>
      <c r="Y61" s="1">
        <v>0.93</v>
      </c>
    </row>
    <row r="62" spans="20:25" x14ac:dyDescent="0.2">
      <c r="T62" s="1">
        <v>740</v>
      </c>
      <c r="U62" s="1">
        <v>1100</v>
      </c>
      <c r="V62" s="1" t="str">
        <f t="shared" si="0"/>
        <v>740x1100</v>
      </c>
      <c r="W62" s="1" t="s">
        <v>68</v>
      </c>
      <c r="X62" s="1">
        <v>482</v>
      </c>
      <c r="Y62" s="1">
        <v>0.93</v>
      </c>
    </row>
    <row r="63" spans="20:25" x14ac:dyDescent="0.2">
      <c r="T63" s="1">
        <v>740</v>
      </c>
      <c r="U63" s="1">
        <v>1200</v>
      </c>
      <c r="V63" s="1" t="str">
        <f t="shared" si="0"/>
        <v>740x1200</v>
      </c>
      <c r="W63" s="1" t="s">
        <v>69</v>
      </c>
      <c r="X63" s="1">
        <v>529</v>
      </c>
      <c r="Y63" s="1">
        <v>0.92</v>
      </c>
    </row>
    <row r="64" spans="20:25" x14ac:dyDescent="0.2">
      <c r="T64" s="1">
        <v>740</v>
      </c>
      <c r="U64" s="1">
        <v>1400</v>
      </c>
      <c r="V64" s="1" t="str">
        <f t="shared" si="0"/>
        <v>740x1400</v>
      </c>
      <c r="W64" s="1" t="s">
        <v>70</v>
      </c>
      <c r="X64" s="1">
        <v>612</v>
      </c>
      <c r="Y64" s="1">
        <v>0.95</v>
      </c>
    </row>
    <row r="65" spans="20:25" x14ac:dyDescent="0.2">
      <c r="T65" s="1">
        <v>740</v>
      </c>
      <c r="U65" s="1">
        <v>1500</v>
      </c>
      <c r="V65" s="1" t="str">
        <f t="shared" si="0"/>
        <v>740x1500</v>
      </c>
      <c r="W65" s="1" t="s">
        <v>71</v>
      </c>
      <c r="X65" s="1">
        <v>653</v>
      </c>
      <c r="Y65" s="1">
        <v>0.96</v>
      </c>
    </row>
    <row r="66" spans="20:25" x14ac:dyDescent="0.2">
      <c r="T66" s="1">
        <v>740</v>
      </c>
      <c r="U66" s="1">
        <v>1800</v>
      </c>
      <c r="V66" s="1" t="str">
        <f t="shared" si="0"/>
        <v>740x1800</v>
      </c>
      <c r="W66" s="1" t="s">
        <v>72</v>
      </c>
      <c r="X66" s="1">
        <v>776</v>
      </c>
      <c r="Y66" s="1">
        <v>0.98</v>
      </c>
    </row>
    <row r="67" spans="20:25" x14ac:dyDescent="0.2">
      <c r="T67" s="1">
        <v>740</v>
      </c>
      <c r="U67" s="1">
        <v>2000</v>
      </c>
      <c r="V67" s="1" t="str">
        <f t="shared" ref="V67:V75" si="4">CONCATENATE(T67,"x",U67)</f>
        <v>740x2000</v>
      </c>
      <c r="W67" s="1" t="s">
        <v>73</v>
      </c>
      <c r="X67" s="1">
        <v>859</v>
      </c>
      <c r="Y67" s="1">
        <v>0.99</v>
      </c>
    </row>
    <row r="68" spans="20:25" x14ac:dyDescent="0.2">
      <c r="T68" s="1">
        <v>888</v>
      </c>
      <c r="U68" s="1">
        <v>600</v>
      </c>
      <c r="V68" s="1" t="str">
        <f t="shared" si="4"/>
        <v>888x600</v>
      </c>
      <c r="W68" s="1" t="s">
        <v>74</v>
      </c>
      <c r="X68" s="1">
        <v>258</v>
      </c>
      <c r="Y68" s="1">
        <v>0.87</v>
      </c>
    </row>
    <row r="69" spans="20:25" x14ac:dyDescent="0.2">
      <c r="T69" s="1">
        <v>888</v>
      </c>
      <c r="U69" s="1">
        <v>700</v>
      </c>
      <c r="V69" s="1" t="str">
        <f t="shared" si="4"/>
        <v>888x700</v>
      </c>
      <c r="W69" s="1" t="s">
        <v>75</v>
      </c>
      <c r="X69" s="1">
        <v>312</v>
      </c>
      <c r="Y69" s="1">
        <v>0.89</v>
      </c>
    </row>
    <row r="70" spans="20:25" x14ac:dyDescent="0.2">
      <c r="T70" s="1">
        <v>888</v>
      </c>
      <c r="U70" s="1">
        <v>800</v>
      </c>
      <c r="V70" s="1" t="str">
        <f t="shared" si="4"/>
        <v>888x800</v>
      </c>
      <c r="W70" s="1" t="s">
        <v>76</v>
      </c>
      <c r="X70" s="1">
        <v>366</v>
      </c>
      <c r="Y70" s="1">
        <v>0.91</v>
      </c>
    </row>
    <row r="71" spans="20:25" x14ac:dyDescent="0.2">
      <c r="T71" s="1">
        <v>888</v>
      </c>
      <c r="U71" s="1">
        <v>1000</v>
      </c>
      <c r="V71" s="1" t="str">
        <f t="shared" si="4"/>
        <v>888x1000</v>
      </c>
      <c r="W71" s="1" t="s">
        <v>77</v>
      </c>
      <c r="X71" s="1">
        <v>474</v>
      </c>
      <c r="Y71" s="1">
        <v>0.93</v>
      </c>
    </row>
    <row r="72" spans="20:25" x14ac:dyDescent="0.2">
      <c r="T72" s="1">
        <v>888</v>
      </c>
      <c r="U72" s="1">
        <v>1100</v>
      </c>
      <c r="V72" s="1" t="str">
        <f t="shared" si="4"/>
        <v>888x1100</v>
      </c>
      <c r="W72" s="1" t="s">
        <v>78</v>
      </c>
      <c r="X72" s="1">
        <v>528</v>
      </c>
      <c r="Y72" s="1">
        <v>0.94</v>
      </c>
    </row>
    <row r="73" spans="20:25" x14ac:dyDescent="0.2">
      <c r="T73" s="1">
        <v>888</v>
      </c>
      <c r="U73" s="1">
        <v>1200</v>
      </c>
      <c r="V73" s="1" t="str">
        <f t="shared" si="4"/>
        <v>888x1200</v>
      </c>
      <c r="W73" s="1" t="s">
        <v>79</v>
      </c>
      <c r="X73" s="1">
        <v>582</v>
      </c>
      <c r="Y73" s="1">
        <v>0.95</v>
      </c>
    </row>
    <row r="74" spans="20:25" x14ac:dyDescent="0.2">
      <c r="T74" s="1">
        <v>888</v>
      </c>
      <c r="U74" s="1">
        <v>1400</v>
      </c>
      <c r="V74" s="1" t="str">
        <f t="shared" si="4"/>
        <v>888x1400</v>
      </c>
      <c r="W74" s="1" t="s">
        <v>80</v>
      </c>
      <c r="X74" s="1">
        <v>690</v>
      </c>
      <c r="Y74" s="1">
        <v>0.96</v>
      </c>
    </row>
    <row r="75" spans="20:25" x14ac:dyDescent="0.2">
      <c r="T75" s="1">
        <v>888</v>
      </c>
      <c r="U75" s="1">
        <v>1500</v>
      </c>
      <c r="V75" s="1" t="str">
        <f t="shared" si="4"/>
        <v>888x1500</v>
      </c>
      <c r="W75" s="1" t="s">
        <v>81</v>
      </c>
      <c r="X75" s="1">
        <v>744</v>
      </c>
      <c r="Y75" s="1">
        <v>0.96</v>
      </c>
    </row>
  </sheetData>
  <sheetProtection algorithmName="SHA-512" hashValue="ntqm5EWzNhn7NuIHdrhMu/eW7OHPrGCniChCCe8Y3RjBDxkmKwiDQR9QkBZnQdCa5BLbM7c/5sf8m3hGCx12QA==" saltValue="p741mvP68j2eBEVXrcZZ1Q==" spinCount="100000" sheet="1" objects="1" scenarios="1"/>
  <mergeCells count="10">
    <mergeCell ref="F7:G7"/>
    <mergeCell ref="J7:Q7"/>
    <mergeCell ref="J8:J9"/>
    <mergeCell ref="K8:Q8"/>
    <mergeCell ref="F14:G14"/>
    <mergeCell ref="J21:Q21"/>
    <mergeCell ref="J22:Q22"/>
    <mergeCell ref="J23:J24"/>
    <mergeCell ref="K23:Q23"/>
    <mergeCell ref="J6:Q6"/>
  </mergeCells>
  <conditionalFormatting sqref="K10:Q16 Q17 K17:P19 K25:M26">
    <cfRule type="cellIs" dxfId="0" priority="1" operator="between">
      <formula>$G$18+$G$18*$G$20</formula>
      <formula>$G$18-$G$18*$G$22</formula>
    </cfRule>
  </conditionalFormatting>
  <pageMargins left="0.7" right="0.7" top="0.78740157499999996" bottom="0.78740157499999996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Wärmeleistung</vt:lpstr>
      <vt:lpstr>Kühlleistung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Frammelsberger, Marco (ZGDE)</dc:creator>
  <cp:lastModifiedBy>Frammelsberger, Marco (ZGDE)</cp:lastModifiedBy>
  <cp:lastPrinted>2024-03-07T07:57:51Z</cp:lastPrinted>
  <dcterms:created xsi:type="dcterms:W3CDTF">2015-06-05T18:19:34Z</dcterms:created>
  <dcterms:modified xsi:type="dcterms:W3CDTF">2024-04-18T13:04:03Z</dcterms:modified>
</cp:coreProperties>
</file>